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4"/>
  </bookViews>
  <sheets>
    <sheet name="表1 部门收支总体情况表" sheetId="1" r:id="rId1"/>
    <sheet name="表2 部门收入总体情况表" sheetId="2" r:id="rId2"/>
    <sheet name="表3 部门支出总体情况表" sheetId="3" r:id="rId3"/>
    <sheet name="表4 财政拨款收支总体情况表" sheetId="4" r:id="rId4"/>
    <sheet name="表5 一般公共预算支出情况表" sheetId="5" r:id="rId5"/>
    <sheet name="表6 一般公共预算基本支出情况表" sheetId="6" r:id="rId6"/>
    <sheet name="表7 一般公共预算“三公”经费支出情况表" sheetId="7" r:id="rId7"/>
    <sheet name="表8 政府性基金预算支出情况表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'表5 一般公共预算支出情况表'!$E$8:$E$68</definedName>
    <definedName name="_xlnm.Print_Titles" localSheetId="1">'表2 部门收入总体情况表'!$1:$6</definedName>
    <definedName name="_xlnm.Print_Titles" localSheetId="2">'表3 部门支出总体情况表'!$1:$7</definedName>
    <definedName name="_xlnm.Print_Titles" localSheetId="4">'表5 一般公共预算支出情况表'!$1:$6</definedName>
    <definedName name="_xlnm.Print_Titles" localSheetId="5">'表6 一般公共预算基本支出情况表'!$1:$6</definedName>
    <definedName name="_xlnm.Print_Titles" localSheetId="6">'表7 一般公共预算“三公”经费支出情况表'!#REF!</definedName>
    <definedName name="_xlnm.Print_Titles" localSheetId="7">'表8 政府性基金预算支出情况表'!$1:$5</definedName>
  </definedNames>
  <calcPr calcId="144525" fullCalcOnLoad="1"/>
</workbook>
</file>

<file path=xl/sharedStrings.xml><?xml version="1.0" encoding="utf-8"?>
<sst xmlns="http://schemas.openxmlformats.org/spreadsheetml/2006/main" count="805" uniqueCount="223">
  <si>
    <t>部门收支总体情况表</t>
  </si>
  <si>
    <t>单位： 万元</t>
  </si>
  <si>
    <t>收            入</t>
  </si>
  <si>
    <t>支                  出</t>
  </si>
  <si>
    <t>项    目</t>
  </si>
  <si>
    <t>预 算 数</t>
  </si>
  <si>
    <t>项   目（按支出功能科目分类）</t>
  </si>
  <si>
    <t>一、一般公共预算拨款</t>
  </si>
  <si>
    <t xml:space="preserve"> 一、一般公共服务支出</t>
  </si>
  <si>
    <t xml:space="preserve">   1、上级补助</t>
  </si>
  <si>
    <t xml:space="preserve"> 二、外交支出</t>
  </si>
  <si>
    <t xml:space="preserve">   2、本级</t>
  </si>
  <si>
    <t xml:space="preserve"> 三、国防支出</t>
  </si>
  <si>
    <t>二、政府性基金预算拨款</t>
  </si>
  <si>
    <t xml:space="preserve"> 四、公共安全支出</t>
  </si>
  <si>
    <t xml:space="preserve"> 五、教育支出</t>
  </si>
  <si>
    <t xml:space="preserve"> 六、科学技术支出</t>
  </si>
  <si>
    <t>三、国有资本经营预算拨款</t>
  </si>
  <si>
    <t xml:space="preserve"> 七、文化旅游体育与传媒支出</t>
  </si>
  <si>
    <t xml:space="preserve"> 八、社会保障和就业支出</t>
  </si>
  <si>
    <t xml:space="preserve"> 九、卫生健康支出</t>
  </si>
  <si>
    <t>四、财政专户管理资金收入</t>
  </si>
  <si>
    <t xml:space="preserve"> 十、节能环保支出</t>
  </si>
  <si>
    <t>五、事业收入</t>
  </si>
  <si>
    <t xml:space="preserve"> 十一、城乡社区支出</t>
  </si>
  <si>
    <t>六、事业单位经营收入</t>
  </si>
  <si>
    <t xml:space="preserve"> 十二、农林水支出</t>
  </si>
  <si>
    <t>七、上级补助收入</t>
  </si>
  <si>
    <t xml:space="preserve"> 十三、交通运输支出</t>
  </si>
  <si>
    <t>八、附属单位上缴收入</t>
  </si>
  <si>
    <t xml:space="preserve"> 十四、资源勘探工业信息等支出</t>
  </si>
  <si>
    <t>九、其他收入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</si>
  <si>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</si>
  <si>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</si>
  <si>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</si>
  <si>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</si>
  <si>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</si>
  <si>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</si>
  <si>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</si>
  <si>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</si>
  <si>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</si>
  <si>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</si>
  <si>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</si>
  <si>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</si>
  <si>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</si>
  <si>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</si>
  <si>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</si>
  <si>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</si>
  <si>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</si>
  <si>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支　　　出　　　总　　　计</t>
  </si>
  <si>
    <t>部门收入总体情况表</t>
  </si>
  <si>
    <t>单位：万元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</si>
  <si>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</si>
  <si>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</si>
  <si>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</si>
  <si>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</si>
  <si>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</si>
  <si>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</si>
  <si>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</si>
  <si>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</si>
  <si>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</si>
  <si>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单位资金</t>
  </si>
  <si>
    <t>**</t>
  </si>
  <si>
    <t>303</t>
  </si>
  <si>
    <t>河池市人力资源和社会保障局</t>
  </si>
  <si>
    <t>303001</t>
  </si>
  <si>
    <t>303002</t>
  </si>
  <si>
    <t>河池市社会保险事业管理中心</t>
  </si>
  <si>
    <t>303003</t>
  </si>
  <si>
    <t>河池市就业服务中心</t>
  </si>
  <si>
    <t>303004</t>
  </si>
  <si>
    <t>河池市技工学校</t>
  </si>
  <si>
    <t>303005</t>
  </si>
  <si>
    <t>河池市劳动人事争议仲裁院</t>
  </si>
  <si>
    <t>303006</t>
  </si>
  <si>
    <t>河池市劳动保障监察支队</t>
  </si>
  <si>
    <t>部门支出总体情况表</t>
  </si>
  <si>
    <t>科目编码</t>
  </si>
  <si>
    <t>部门（单位）名称
(功能分类科目名称)</t>
  </si>
  <si>
    <t>基本支出</t>
  </si>
  <si>
    <t>项目支出</t>
  </si>
  <si>
    <t>结转下年支出</t>
  </si>
  <si>
    <t>208</t>
  </si>
  <si>
    <t>01</t>
  </si>
  <si>
    <t>行政运行</t>
  </si>
  <si>
    <t>02</t>
  </si>
  <si>
    <t>一般行政管理事务</t>
  </si>
  <si>
    <t>06</t>
  </si>
  <si>
    <t>就业管理事务</t>
  </si>
  <si>
    <t>11</t>
  </si>
  <si>
    <t>公共就业服务和职业技能鉴定机构</t>
  </si>
  <si>
    <t>12</t>
  </si>
  <si>
    <t>劳动人事争议调解仲裁</t>
  </si>
  <si>
    <t>99</t>
  </si>
  <si>
    <t>其他人力资源和社会保障管理事务支出</t>
  </si>
  <si>
    <t>210</t>
  </si>
  <si>
    <t>行政单位医疗</t>
  </si>
  <si>
    <t>03</t>
  </si>
  <si>
    <t>公务员医疗补助</t>
  </si>
  <si>
    <t>221</t>
  </si>
  <si>
    <t>住房公积金</t>
  </si>
  <si>
    <t>205</t>
  </si>
  <si>
    <t>08</t>
  </si>
  <si>
    <t>培训支出</t>
  </si>
  <si>
    <t>09</t>
  </si>
  <si>
    <t>社会保险经办机构</t>
  </si>
  <si>
    <t>05</t>
  </si>
  <si>
    <t>行政单位离退休</t>
  </si>
  <si>
    <t>事业单位离退休</t>
  </si>
  <si>
    <t>机关事业单位基本养老保险缴费支出</t>
  </si>
  <si>
    <t>机关事业单位职业年金缴费支出</t>
  </si>
  <si>
    <t>死亡抚恤</t>
  </si>
  <si>
    <t>其他社会保障和就业支出</t>
  </si>
  <si>
    <t>07</t>
  </si>
  <si>
    <t>其他就业补助支出</t>
  </si>
  <si>
    <t>事业单位医疗</t>
  </si>
  <si>
    <t>其他卫生健康支出</t>
  </si>
  <si>
    <t>中等职业教育</t>
  </si>
  <si>
    <t>技校教育</t>
  </si>
  <si>
    <t>对机关事业单位职业年金的补助</t>
  </si>
  <si>
    <t>棚户区改造</t>
  </si>
  <si>
    <t>劳动保障监察</t>
  </si>
  <si>
    <t>财政拨款收支总体情况表</t>
  </si>
  <si>
    <t>项                    目</t>
  </si>
  <si>
    <t>预算数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</si>
  <si>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</si>
  <si>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</si>
  <si>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</si>
  <si>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</si>
  <si>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（二）外交支出</t>
  </si>
  <si>
    <t xml:space="preserve"> （三）国防支出</t>
  </si>
  <si>
    <t>（二）政府性基金预算拨款</t>
  </si>
  <si>
    <t xml:space="preserve"> （四）公共安全支出</t>
  </si>
  <si>
    <t xml:space="preserve"> （五）教育支出</t>
  </si>
  <si>
    <t xml:space="preserve"> （六）科学技术支出</t>
  </si>
  <si>
    <t>（三）国有资本经营预算拨款</t>
  </si>
  <si>
    <t xml:space="preserve"> （七）文化旅游体育与传媒支出</t>
  </si>
  <si>
    <t xml:space="preserve"> （八）社会保障和就业支出</t>
  </si>
  <si>
    <t xml:space="preserve"> （九）卫生健康支出</t>
  </si>
  <si>
    <t>二、上年结转结余</t>
  </si>
  <si>
    <t xml:space="preserve"> （十）节能环保支出</t>
  </si>
  <si>
    <t xml:space="preserve"> （十一）城乡社区支出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</si>
  <si>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</si>
  <si>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</si>
  <si>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</si>
  <si>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</si>
  <si>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</si>
  <si>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</si>
  <si>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</si>
  <si>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</si>
  <si>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</si>
  <si>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</si>
  <si>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</si>
  <si>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</si>
  <si>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</si>
  <si>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</si>
  <si>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</si>
  <si>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</si>
  <si>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一般公共预算支出情况表</t>
  </si>
  <si>
    <t>人员经费</t>
  </si>
  <si>
    <t>公用经费</t>
  </si>
  <si>
    <t>预算06表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</si>
  <si>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</si>
  <si>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</si>
  <si>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</si>
  <si>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</si>
  <si>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</si>
  <si>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</si>
  <si>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</si>
  <si>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</si>
  <si>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</si>
  <si>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</si>
  <si>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</si>
  <si>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</si>
  <si>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</si>
  <si>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</si>
  <si>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10</t>
  </si>
  <si>
    <t>职工基本医疗保险缴费</t>
  </si>
  <si>
    <t>公务员医疗补助缴费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</si>
  <si>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</si>
  <si>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</si>
  <si>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</si>
  <si>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</si>
  <si>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</si>
  <si>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</si>
  <si>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</si>
  <si>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</si>
  <si>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</si>
  <si>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</si>
  <si>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</si>
  <si>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</si>
  <si>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</si>
  <si>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</si>
  <si>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</si>
  <si>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</si>
  <si>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</si>
  <si>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</si>
  <si>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</si>
  <si>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</si>
  <si>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</si>
  <si>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</si>
  <si>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</si>
  <si>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</si>
  <si>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</si>
  <si>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离休费</t>
  </si>
  <si>
    <t>退休费</t>
  </si>
  <si>
    <t>生活补助</t>
  </si>
  <si>
    <t>医疗费补助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</si>
  <si>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</si>
  <si>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</si>
  <si>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</si>
  <si>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</si>
  <si>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</si>
  <si>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</si>
  <si>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</si>
  <si>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</si>
  <si>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</si>
  <si>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公务用车运行维护费</t>
  </si>
  <si>
    <t>公务用车购置费</t>
  </si>
  <si>
    <t>* *</t>
  </si>
  <si>
    <t/>
  </si>
  <si>
    <t>一般公共预算资金</t>
  </si>
  <si>
    <t>政府性基金预算支出情况表</t>
  </si>
</sst>
</file>

<file path=xl/styles.xml><?xml version="1.0" encoding="utf-8"?>
<styleSheet xmlns="http://schemas.openxmlformats.org/spreadsheetml/2006/main">
  <numFmts count="6">
    <numFmt numFmtId="176" formatCode="#,##0.00;[Red]#,##0.0"/>
    <numFmt numFmtId="177" formatCode="_(\$* #,##0_);_(\$* \(#,##0\);_(\$* &quot;-&quot;_);_(@_)"/>
    <numFmt numFmtId="178" formatCode="_(\$* #,##0.00_);_(\$* \(#,##0.00\);_(\$* &quot;-&quot;??_);_(@_)"/>
    <numFmt numFmtId="179" formatCode="_(* #,##0_);_(* \(#,##0\);_(* &quot;-&quot;_);_(@_)"/>
    <numFmt numFmtId="180" formatCode="_(* #,##0.00_);_(* \(#,##0.00\);_(* &quot;-&quot;??_);_(@_)"/>
    <numFmt numFmtId="181" formatCode="#,##0.00;[Red]#,##0.00"/>
  </numFmts>
  <fonts count="30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family val="2"/>
      <charset val="0"/>
    </font>
    <font>
      <sz val="11"/>
      <color theme="1"/>
      <name val="Calibri"/>
      <family val="2"/>
      <charset val="0"/>
    </font>
    <font>
      <sz val="10"/>
      <color theme="1"/>
      <name val="Arial"/>
      <family val="2"/>
      <charset val="0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rgb="FF3F3F3F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0"/>
      <name val="等线"/>
      <charset val="134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8" fillId="32" borderId="1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Border="1" applyAlignment="1" applyProtection="1">
      <alignment vertical="center"/>
    </xf>
    <xf numFmtId="4" fontId="4" fillId="0" borderId="4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left" vertical="center"/>
    </xf>
    <xf numFmtId="176" fontId="4" fillId="0" borderId="5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1" fillId="0" borderId="6" xfId="0" applyFont="1" applyBorder="1" applyAlignment="1" applyProtection="1"/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2" fillId="0" borderId="4" xfId="0" applyFont="1" applyBorder="1" applyAlignment="1" applyProtection="1">
      <alignment vertical="center"/>
    </xf>
    <xf numFmtId="0" fontId="0" fillId="0" borderId="0" xfId="0" applyFill="1"/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49" fontId="4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 wrapText="1"/>
    </xf>
    <xf numFmtId="181" fontId="4" fillId="0" borderId="4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7" fillId="0" borderId="0" xfId="0" applyFont="1" applyFill="1"/>
    <xf numFmtId="0" fontId="8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/>
    </xf>
    <xf numFmtId="4" fontId="10" fillId="0" borderId="0" xfId="0" applyNumberFormat="1" applyFont="1" applyFill="1" applyBorder="1" applyAlignment="1" applyProtection="1">
      <alignment horizontal="right" vertical="center"/>
    </xf>
    <xf numFmtId="176" fontId="10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/>
    </xf>
    <xf numFmtId="176" fontId="10" fillId="0" borderId="4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20154;&#31038;&#23616;2023&#24180;&#37096;&#38376;&#39044;&#31639;&#20844;&#24320;&#34920;_2023-03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31038;&#20250;&#20445;&#38505;&#20107;&#19994;&#31649;&#29702;&#20013;&#24515;2023&#24180;&#37096;&#38376;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.2.1&#20132;&#25509;&#25991;&#20214;\&#31903;&#26647;\&#27827;&#27744;&#24066;&#23601;&#19994;&#26381;&#21153;&#20013;&#24515;2023&#24180;&#39044;&#31639;&#20844;&#24320;\&#23601;&#19994;&#20013;&#2451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.2.1&#20132;&#25509;&#25991;&#20214;\&#31903;&#26647;\&#27827;&#27744;&#24066;&#25216;&#24037;&#23398;&#26657;2023&#24180;&#37096;&#38376;&#39044;&#31639;&#25919;&#24220;&#24179;&#21488;&#20844;&#24320;&#26448;&#26009;\&#25216;&#24037;&#23398;&#2665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1171;&#21160;&#20445;&#38556;&#30417;&#23519;&#25903;&#38431;2023&#24180;&#37096;&#38376;&#39044;&#31639;&#20844;&#24320;&#34920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.2.1&#20132;&#25509;&#25991;&#20214;\&#31903;&#26647;\&#27827;&#27744;&#24066;&#21171;&#21160;&#20154;&#20107;&#20105;&#35758;&#20210;&#35009;&#38498;2023&#24180;&#39044;&#31639;&#20844;&#24320;\&#20210;&#35009;&#3849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部门收支总体情况表"/>
      <sheetName val="表2 部门收入总体情况表"/>
      <sheetName val="表3 部门支出总体情况表"/>
      <sheetName val="表4 财政拨款收支总体情况表"/>
      <sheetName val="表5 一般公共支出情况表"/>
      <sheetName val="表6一般公共预算基本支出情况表"/>
      <sheetName val="表7 财政拨款三公两费支出情况表"/>
      <sheetName val="表8 政府性基金预算支出情况表"/>
      <sheetName val="表9 国有资本经营预算支出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602.777237</v>
          </cell>
        </row>
        <row r="9">
          <cell r="D9">
            <v>142.1268</v>
          </cell>
        </row>
        <row r="10">
          <cell r="D10">
            <v>101.0916</v>
          </cell>
        </row>
        <row r="11">
          <cell r="D11">
            <v>156.9333</v>
          </cell>
        </row>
        <row r="12">
          <cell r="D12">
            <v>4.5816</v>
          </cell>
        </row>
        <row r="13">
          <cell r="D13">
            <v>64.532784</v>
          </cell>
        </row>
        <row r="14">
          <cell r="D14">
            <v>32.266392</v>
          </cell>
        </row>
        <row r="15">
          <cell r="D15">
            <v>25.611449</v>
          </cell>
        </row>
        <row r="16">
          <cell r="D16">
            <v>16.133196</v>
          </cell>
        </row>
        <row r="17">
          <cell r="D17">
            <v>1.512528</v>
          </cell>
        </row>
        <row r="18">
          <cell r="D18">
            <v>48.399588</v>
          </cell>
        </row>
        <row r="19">
          <cell r="D19">
            <v>9.588</v>
          </cell>
        </row>
        <row r="21">
          <cell r="D21">
            <v>5</v>
          </cell>
        </row>
        <row r="23">
          <cell r="D23">
            <v>5</v>
          </cell>
        </row>
        <row r="24">
          <cell r="D24">
            <v>6.049949</v>
          </cell>
        </row>
        <row r="26">
          <cell r="D26">
            <v>8.066598</v>
          </cell>
        </row>
        <row r="27">
          <cell r="D27">
            <v>0.186</v>
          </cell>
        </row>
        <row r="28">
          <cell r="D28">
            <v>28.44</v>
          </cell>
        </row>
        <row r="29">
          <cell r="D29">
            <v>16.51</v>
          </cell>
        </row>
        <row r="30">
          <cell r="E30">
            <v>11.753966</v>
          </cell>
        </row>
        <row r="31">
          <cell r="D31">
            <v>0.502283</v>
          </cell>
        </row>
        <row r="32">
          <cell r="D32">
            <v>11.251683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总表1"/>
      <sheetName val="收入预算2"/>
      <sheetName val="支出预算3"/>
      <sheetName val="财政拨款收支总表4 "/>
      <sheetName val="一般公共支出预算5"/>
      <sheetName val="一般公共预算基本支出表6"/>
      <sheetName val="三公两费预算7"/>
      <sheetName val="政府性基金预算8"/>
      <sheetName val="国有资本预算9"/>
      <sheetName val="项目支出预算10"/>
      <sheetName val="补助市县项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>
            <v>474.0351</v>
          </cell>
        </row>
        <row r="9">
          <cell r="D9">
            <v>105.7704</v>
          </cell>
        </row>
        <row r="10">
          <cell r="D10">
            <v>79.554</v>
          </cell>
        </row>
        <row r="11">
          <cell r="D11">
            <v>117.0847</v>
          </cell>
        </row>
        <row r="12">
          <cell r="D12">
            <v>47.410096</v>
          </cell>
        </row>
        <row r="13">
          <cell r="D13">
            <v>23.705048</v>
          </cell>
        </row>
        <row r="14">
          <cell r="D14">
            <v>18.815882</v>
          </cell>
        </row>
        <row r="15">
          <cell r="D15">
            <v>11.852524</v>
          </cell>
        </row>
        <row r="16">
          <cell r="D16">
            <v>0.932006</v>
          </cell>
        </row>
        <row r="17">
          <cell r="D17">
            <v>35.557572</v>
          </cell>
        </row>
        <row r="18">
          <cell r="D18">
            <v>33.352872</v>
          </cell>
        </row>
        <row r="20">
          <cell r="D20">
            <v>3.2</v>
          </cell>
        </row>
        <row r="21">
          <cell r="D21">
            <v>0.6</v>
          </cell>
        </row>
        <row r="22">
          <cell r="D22">
            <v>2.7</v>
          </cell>
        </row>
        <row r="24">
          <cell r="D24">
            <v>4</v>
          </cell>
        </row>
        <row r="25">
          <cell r="D25">
            <v>1</v>
          </cell>
        </row>
        <row r="26">
          <cell r="D26">
            <v>4.444697</v>
          </cell>
        </row>
        <row r="28">
          <cell r="D28">
            <v>5.926262</v>
          </cell>
        </row>
        <row r="29">
          <cell r="D29">
            <v>0.15</v>
          </cell>
        </row>
        <row r="30">
          <cell r="D30">
            <v>23.34</v>
          </cell>
        </row>
        <row r="31">
          <cell r="D31">
            <v>13.57</v>
          </cell>
        </row>
        <row r="32">
          <cell r="E32">
            <v>22.669473</v>
          </cell>
        </row>
        <row r="33">
          <cell r="D33">
            <v>15.497929</v>
          </cell>
        </row>
        <row r="34">
          <cell r="D34">
            <v>1.74148</v>
          </cell>
        </row>
        <row r="35">
          <cell r="D35">
            <v>5.430064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 部门收支总体情况表"/>
      <sheetName val="表2 部门收入总体情况表"/>
      <sheetName val="表3 部门支出总体情况表"/>
      <sheetName val="表4 财政拨款收支总体情况表"/>
      <sheetName val="表5 一般公共支出情况表"/>
      <sheetName val="表6一般公共预算基本支出情况表"/>
      <sheetName val="表7 财政拨款三公两费支出情况表"/>
      <sheetName val="表8 政府性基金预算支出情况表"/>
      <sheetName val="表9 国有资本经营预算支出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186.471259</v>
          </cell>
        </row>
        <row r="9">
          <cell r="D9">
            <v>50.646</v>
          </cell>
        </row>
        <row r="10">
          <cell r="D10">
            <v>38.4744</v>
          </cell>
        </row>
        <row r="11">
          <cell r="D11">
            <v>38.8303</v>
          </cell>
        </row>
        <row r="12">
          <cell r="D12">
            <v>20.063152</v>
          </cell>
        </row>
        <row r="13">
          <cell r="D13">
            <v>10.031576</v>
          </cell>
        </row>
        <row r="14">
          <cell r="D14">
            <v>7.962563</v>
          </cell>
        </row>
        <row r="15">
          <cell r="D15">
            <v>5.015788</v>
          </cell>
        </row>
        <row r="16">
          <cell r="D16">
            <v>0.400116</v>
          </cell>
        </row>
        <row r="17">
          <cell r="D17">
            <v>15.047364</v>
          </cell>
        </row>
        <row r="19">
          <cell r="D19">
            <v>1.5</v>
          </cell>
        </row>
        <row r="20">
          <cell r="D20">
            <v>0.4</v>
          </cell>
        </row>
        <row r="21">
          <cell r="D21">
            <v>1</v>
          </cell>
        </row>
        <row r="23">
          <cell r="D23">
            <v>0.5</v>
          </cell>
        </row>
        <row r="24">
          <cell r="D24">
            <v>0.7</v>
          </cell>
        </row>
        <row r="25">
          <cell r="D25">
            <v>0.6</v>
          </cell>
        </row>
        <row r="26">
          <cell r="D26">
            <v>1.980921</v>
          </cell>
        </row>
        <row r="28">
          <cell r="D28">
            <v>2.507894</v>
          </cell>
        </row>
        <row r="29">
          <cell r="D29">
            <v>0.066</v>
          </cell>
        </row>
        <row r="30">
          <cell r="D30">
            <v>11.4</v>
          </cell>
        </row>
        <row r="31">
          <cell r="D31">
            <v>4.75</v>
          </cell>
        </row>
        <row r="32">
          <cell r="E32">
            <v>1.445918</v>
          </cell>
        </row>
        <row r="33">
          <cell r="D33">
            <v>0.067876</v>
          </cell>
        </row>
        <row r="34">
          <cell r="D34">
            <v>1.378042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1 部门收支总体情况表"/>
      <sheetName val="表2 部门收入总体情况表"/>
      <sheetName val="表3 部门支出总体情况表"/>
      <sheetName val="表4 财政拨款收支总体情况表"/>
      <sheetName val="表5 一般公共支出情况表"/>
      <sheetName val="表6一般公共预算基本支出情况表"/>
      <sheetName val="表7 财政拨款三公两费支出情况表"/>
      <sheetName val="表8 政府性基金预算支出情况表"/>
      <sheetName val="表9 国有资本经营预算支出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948.560861</v>
          </cell>
        </row>
        <row r="9">
          <cell r="D9">
            <v>281.502</v>
          </cell>
        </row>
        <row r="10">
          <cell r="D10">
            <v>42.25656</v>
          </cell>
        </row>
        <row r="11">
          <cell r="D11">
            <v>126.1813</v>
          </cell>
        </row>
        <row r="12">
          <cell r="D12">
            <v>165.0216</v>
          </cell>
        </row>
        <row r="13">
          <cell r="D13">
            <v>98.393834</v>
          </cell>
        </row>
        <row r="14">
          <cell r="D14">
            <v>49.196917</v>
          </cell>
        </row>
        <row r="15">
          <cell r="D15">
            <v>39.050053</v>
          </cell>
        </row>
        <row r="16">
          <cell r="D16">
            <v>24.598458</v>
          </cell>
        </row>
        <row r="17">
          <cell r="D17">
            <v>6.376316</v>
          </cell>
        </row>
        <row r="18">
          <cell r="D18">
            <v>73.795375</v>
          </cell>
        </row>
        <row r="19">
          <cell r="D19">
            <v>42.188448</v>
          </cell>
        </row>
        <row r="21">
          <cell r="D21">
            <v>12.299229</v>
          </cell>
        </row>
        <row r="22">
          <cell r="D22">
            <v>0.372</v>
          </cell>
        </row>
        <row r="23">
          <cell r="D23">
            <v>6.16</v>
          </cell>
        </row>
        <row r="24">
          <cell r="E24">
            <v>14.438171</v>
          </cell>
        </row>
        <row r="25">
          <cell r="D25">
            <v>1</v>
          </cell>
        </row>
        <row r="26">
          <cell r="D26">
            <v>0.488707</v>
          </cell>
        </row>
        <row r="27">
          <cell r="D27">
            <v>3.078</v>
          </cell>
        </row>
        <row r="28">
          <cell r="D28">
            <v>9.871464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1 部门收支总体情况表"/>
      <sheetName val="表2 部门收入总体情况表"/>
      <sheetName val="表3 部门支出总体情况表"/>
      <sheetName val="表4 财政拨款收支总体情况表"/>
      <sheetName val="表5 一般公共支出情况表"/>
      <sheetName val="表6一般公共预算基本支出情况表"/>
      <sheetName val="表7 财政拨款三公两费支出情况表"/>
      <sheetName val="表8 政府性基金预算支出情况表"/>
      <sheetName val="表9 国有资本经营预算支出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241.125628</v>
          </cell>
        </row>
        <row r="9">
          <cell r="D9">
            <v>48.252</v>
          </cell>
        </row>
        <row r="10">
          <cell r="D10">
            <v>36.9768</v>
          </cell>
        </row>
        <row r="11">
          <cell r="D11">
            <v>41.4234</v>
          </cell>
        </row>
        <row r="12">
          <cell r="D12">
            <v>19.863072</v>
          </cell>
        </row>
        <row r="13">
          <cell r="D13">
            <v>9.931536</v>
          </cell>
        </row>
        <row r="14">
          <cell r="D14">
            <v>7.883157</v>
          </cell>
        </row>
        <row r="15">
          <cell r="D15">
            <v>4.965768</v>
          </cell>
        </row>
        <row r="16">
          <cell r="D16">
            <v>0.397615</v>
          </cell>
        </row>
        <row r="17">
          <cell r="D17">
            <v>14.897304</v>
          </cell>
        </row>
        <row r="18">
          <cell r="D18">
            <v>56.534976</v>
          </cell>
        </row>
        <row r="20">
          <cell r="D20">
            <v>1.85</v>
          </cell>
        </row>
        <row r="21">
          <cell r="D21">
            <v>0.2</v>
          </cell>
        </row>
        <row r="22">
          <cell r="D22">
            <v>0.4</v>
          </cell>
        </row>
        <row r="24">
          <cell r="D24">
            <v>1</v>
          </cell>
        </row>
        <row r="25">
          <cell r="D25">
            <v>0.25</v>
          </cell>
        </row>
        <row r="26">
          <cell r="D26">
            <v>0.4</v>
          </cell>
        </row>
        <row r="27">
          <cell r="D27">
            <v>2.062163</v>
          </cell>
        </row>
        <row r="29">
          <cell r="D29">
            <v>2.482884</v>
          </cell>
        </row>
        <row r="30">
          <cell r="D30">
            <v>0.066</v>
          </cell>
        </row>
        <row r="31">
          <cell r="D31">
            <v>10.98</v>
          </cell>
        </row>
        <row r="32">
          <cell r="D32">
            <v>7.6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表1 部门收支总体情况表"/>
      <sheetName val="表2 部门收入总体情况表"/>
      <sheetName val="表3 部门支出总体情况表"/>
      <sheetName val="表4 财政拨款收支总体情况表"/>
      <sheetName val="表5 一般公共支出情况表"/>
      <sheetName val="表6一般公共预算基本支出情况表"/>
      <sheetName val="表7 财政拨款三公两费支出情况表"/>
      <sheetName val="表8 政府性基金预算支出情况表"/>
      <sheetName val="表9 国有资本经营预算支出情况表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58.39748</v>
          </cell>
        </row>
        <row r="9">
          <cell r="D9">
            <v>8.5896</v>
          </cell>
        </row>
        <row r="10">
          <cell r="D10">
            <v>6.528</v>
          </cell>
        </row>
        <row r="11">
          <cell r="D11">
            <v>11.7967</v>
          </cell>
        </row>
        <row r="12">
          <cell r="D12">
            <v>4.220848</v>
          </cell>
        </row>
        <row r="13">
          <cell r="D13">
            <v>2.110424</v>
          </cell>
        </row>
        <row r="14">
          <cell r="D14">
            <v>1.675149</v>
          </cell>
        </row>
        <row r="15">
          <cell r="D15">
            <v>1.055212</v>
          </cell>
        </row>
        <row r="16">
          <cell r="D16">
            <v>0.079911</v>
          </cell>
        </row>
        <row r="17">
          <cell r="D17">
            <v>3.165636</v>
          </cell>
        </row>
        <row r="18">
          <cell r="D18">
            <v>19.176</v>
          </cell>
        </row>
        <row r="21">
          <cell r="D21">
            <v>0.7</v>
          </cell>
        </row>
        <row r="22">
          <cell r="D22">
            <v>0.395705</v>
          </cell>
        </row>
        <row r="24">
          <cell r="D24">
            <v>0.527606</v>
          </cell>
        </row>
        <row r="25">
          <cell r="D25">
            <v>0.012</v>
          </cell>
        </row>
        <row r="26">
          <cell r="D26">
            <v>1.8</v>
          </cell>
        </row>
        <row r="27">
          <cell r="D27">
            <v>0.8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4"/>
  <sheetViews>
    <sheetView showGridLines="0" workbookViewId="0">
      <selection activeCell="B34" sqref="B34"/>
    </sheetView>
  </sheetViews>
  <sheetFormatPr defaultColWidth="9.14285714285714" defaultRowHeight="12.75" customHeight="1"/>
  <cols>
    <col min="1" max="1" width="50.8571428571429" style="56" customWidth="1"/>
    <col min="2" max="2" width="25.4285714285714" style="56" customWidth="1"/>
    <col min="3" max="3" width="48.5714285714286" style="56" customWidth="1"/>
    <col min="4" max="4" width="30.5714285714286" style="56" customWidth="1"/>
    <col min="5" max="36" width="9.14285714285714" style="56" customWidth="1"/>
    <col min="37" max="16384" width="9.14285714285714" style="57"/>
  </cols>
  <sheetData>
    <row r="1" s="56" customFormat="1" ht="15" customHeight="1" spans="4:4">
      <c r="D1" s="58"/>
    </row>
    <row r="2" s="56" customFormat="1" ht="25.5" customHeight="1" spans="1:4">
      <c r="A2" s="59" t="s">
        <v>0</v>
      </c>
      <c r="B2" s="59"/>
      <c r="C2" s="59"/>
      <c r="D2" s="59"/>
    </row>
    <row r="3" s="56" customFormat="1" ht="15" customHeight="1" spans="4:4">
      <c r="D3" s="58" t="s">
        <v>1</v>
      </c>
    </row>
    <row r="4" s="56" customFormat="1" ht="16.5" customHeight="1" spans="1:4">
      <c r="A4" s="60" t="s">
        <v>2</v>
      </c>
      <c r="B4" s="60"/>
      <c r="C4" s="61" t="s">
        <v>3</v>
      </c>
      <c r="D4" s="62"/>
    </row>
    <row r="5" s="56" customFormat="1" ht="16.5" customHeight="1" spans="1:4">
      <c r="A5" s="60" t="s">
        <v>4</v>
      </c>
      <c r="B5" s="60" t="s">
        <v>5</v>
      </c>
      <c r="C5" s="60" t="s">
        <v>6</v>
      </c>
      <c r="D5" s="60" t="s">
        <v>5</v>
      </c>
    </row>
    <row r="6" s="56" customFormat="1" ht="16.5" customHeight="1" spans="1:4">
      <c r="A6" s="63" t="s">
        <v>7</v>
      </c>
      <c r="B6" s="64">
        <f>B7+B8</f>
        <v>15283.61</v>
      </c>
      <c r="C6" s="63" t="s">
        <v>8</v>
      </c>
      <c r="D6" s="65"/>
    </row>
    <row r="7" s="56" customFormat="1" ht="16.5" customHeight="1" spans="1:4">
      <c r="A7" s="66" t="s">
        <v>9</v>
      </c>
      <c r="B7" s="65"/>
      <c r="C7" s="63" t="s">
        <v>10</v>
      </c>
      <c r="D7" s="65"/>
    </row>
    <row r="8" s="56" customFormat="1" ht="16.5" customHeight="1" spans="1:4">
      <c r="A8" s="66" t="s">
        <v>11</v>
      </c>
      <c r="B8" s="67">
        <v>15283.61</v>
      </c>
      <c r="C8" s="63" t="s">
        <v>12</v>
      </c>
      <c r="D8" s="65"/>
    </row>
    <row r="9" s="56" customFormat="1" ht="16.5" customHeight="1" spans="1:4">
      <c r="A9" s="63" t="s">
        <v>13</v>
      </c>
      <c r="B9" s="65"/>
      <c r="C9" s="63" t="s">
        <v>14</v>
      </c>
      <c r="D9" s="65"/>
    </row>
    <row r="10" s="56" customFormat="1" ht="16.5" customHeight="1" spans="1:4">
      <c r="A10" s="66" t="s">
        <v>9</v>
      </c>
      <c r="B10" s="65"/>
      <c r="C10" s="63" t="s">
        <v>15</v>
      </c>
      <c r="D10" s="65">
        <v>2117.26</v>
      </c>
    </row>
    <row r="11" s="56" customFormat="1" ht="16.5" customHeight="1" spans="1:4">
      <c r="A11" s="66" t="s">
        <v>11</v>
      </c>
      <c r="B11" s="67"/>
      <c r="C11" s="63" t="s">
        <v>16</v>
      </c>
      <c r="D11" s="65"/>
    </row>
    <row r="12" s="56" customFormat="1" ht="16.5" customHeight="1" spans="1:4">
      <c r="A12" s="63" t="s">
        <v>17</v>
      </c>
      <c r="B12" s="65"/>
      <c r="C12" s="63" t="s">
        <v>18</v>
      </c>
      <c r="D12" s="65"/>
    </row>
    <row r="13" s="56" customFormat="1" ht="16.5" customHeight="1" spans="1:4">
      <c r="A13" s="66" t="s">
        <v>9</v>
      </c>
      <c r="B13" s="65"/>
      <c r="C13" s="63" t="s">
        <v>19</v>
      </c>
      <c r="D13" s="65">
        <v>14756.32</v>
      </c>
    </row>
    <row r="14" s="56" customFormat="1" ht="16.5" customHeight="1" spans="1:4">
      <c r="A14" s="66" t="s">
        <v>11</v>
      </c>
      <c r="B14" s="65"/>
      <c r="C14" s="63" t="s">
        <v>20</v>
      </c>
      <c r="D14" s="65">
        <v>198.82</v>
      </c>
    </row>
    <row r="15" s="56" customFormat="1" ht="16.5" customHeight="1" spans="1:4">
      <c r="A15" s="63" t="s">
        <v>21</v>
      </c>
      <c r="B15" s="65">
        <v>210</v>
      </c>
      <c r="C15" s="63" t="s">
        <v>22</v>
      </c>
      <c r="D15" s="65"/>
    </row>
    <row r="16" s="56" customFormat="1" ht="16.5" customHeight="1" spans="1:4">
      <c r="A16" s="63" t="s">
        <v>23</v>
      </c>
      <c r="B16" s="65"/>
      <c r="C16" s="63" t="s">
        <v>24</v>
      </c>
      <c r="D16" s="65"/>
    </row>
    <row r="17" s="56" customFormat="1" ht="16.5" customHeight="1" spans="1:4">
      <c r="A17" s="63" t="s">
        <v>25</v>
      </c>
      <c r="B17" s="65">
        <v>1027.1</v>
      </c>
      <c r="C17" s="63" t="s">
        <v>26</v>
      </c>
      <c r="D17" s="65"/>
    </row>
    <row r="18" s="56" customFormat="1" ht="16.5" customHeight="1" spans="1:4">
      <c r="A18" s="63" t="s">
        <v>27</v>
      </c>
      <c r="B18" s="65"/>
      <c r="C18" s="63" t="s">
        <v>28</v>
      </c>
      <c r="D18" s="65"/>
    </row>
    <row r="19" s="56" customFormat="1" ht="16.5" customHeight="1" spans="1:4">
      <c r="A19" s="63" t="s">
        <v>29</v>
      </c>
      <c r="B19" s="65"/>
      <c r="C19" s="63" t="s">
        <v>30</v>
      </c>
      <c r="D19" s="65"/>
    </row>
    <row r="20" s="56" customFormat="1" ht="16.5" customHeight="1" spans="1:4">
      <c r="A20" s="63" t="s">
        <v>31</v>
      </c>
      <c r="B20" s="65"/>
      <c r="C20" s="63" t="s">
        <v>32</v>
      </c>
      <c r="D20" s="65"/>
    </row>
    <row r="21" s="56" customFormat="1" ht="16.5" customHeight="1" spans="2:4">
      <c r="B21" s="65"/>
      <c r="C21" s="63" t="s">
        <v>33</v>
      </c>
      <c r="D21" s="65"/>
    </row>
    <row r="22" s="56" customFormat="1" ht="16.5" customHeight="1" spans="1:4">
      <c r="A22" s="63"/>
      <c r="B22" s="65"/>
      <c r="C22" s="63" t="s">
        <v>34</v>
      </c>
      <c r="D22" s="65"/>
    </row>
    <row r="23" s="56" customFormat="1" ht="16.5" customHeight="1" spans="1:4">
      <c r="A23" s="63"/>
      <c r="B23" s="65"/>
      <c r="C23" s="63" t="s">
        <v>35</v>
      </c>
      <c r="D23" s="65"/>
    </row>
    <row r="24" s="56" customFormat="1" ht="16.5" customHeight="1" spans="1:4">
      <c r="A24" s="63"/>
      <c r="B24" s="65"/>
      <c r="C24" s="63" t="s">
        <v>36</v>
      </c>
      <c r="D24" s="65">
        <v>410.86</v>
      </c>
    </row>
    <row r="25" s="56" customFormat="1" ht="16.5" customHeight="1" spans="1:4">
      <c r="A25" s="63"/>
      <c r="B25" s="65"/>
      <c r="C25" s="63" t="s">
        <v>37</v>
      </c>
      <c r="D25" s="65"/>
    </row>
    <row r="26" s="56" customFormat="1" ht="16.5" customHeight="1" spans="1:4">
      <c r="A26" s="63"/>
      <c r="B26" s="65"/>
      <c r="C26" s="63" t="s">
        <v>38</v>
      </c>
      <c r="D26" s="65"/>
    </row>
    <row r="27" s="56" customFormat="1" ht="16.5" customHeight="1" spans="1:4">
      <c r="A27" s="63"/>
      <c r="B27" s="65"/>
      <c r="C27" s="63" t="s">
        <v>39</v>
      </c>
      <c r="D27" s="65"/>
    </row>
    <row r="28" s="56" customFormat="1" ht="16.5" customHeight="1" spans="1:4">
      <c r="A28" s="63"/>
      <c r="B28" s="65"/>
      <c r="C28" s="63" t="s">
        <v>40</v>
      </c>
      <c r="D28" s="65"/>
    </row>
    <row r="29" s="56" customFormat="1" ht="16.5" customHeight="1" spans="1:4">
      <c r="A29" s="63"/>
      <c r="B29" s="65"/>
      <c r="C29" s="63" t="s">
        <v>41</v>
      </c>
      <c r="D29" s="65"/>
    </row>
    <row r="30" s="56" customFormat="1" ht="16.5" customHeight="1" spans="1:4">
      <c r="A30" s="63"/>
      <c r="B30" s="65"/>
      <c r="C30" s="63" t="s">
        <v>42</v>
      </c>
      <c r="D30" s="65"/>
    </row>
    <row r="31" s="56" customFormat="1" ht="16.5" customHeight="1" spans="1:4">
      <c r="A31" s="63"/>
      <c r="B31" s="65"/>
      <c r="C31" s="63" t="s">
        <v>43</v>
      </c>
      <c r="D31" s="65"/>
    </row>
    <row r="32" s="56" customFormat="1" ht="16.5" customHeight="1" spans="1:4">
      <c r="A32" s="60" t="s">
        <v>44</v>
      </c>
      <c r="B32" s="65">
        <f>B6+B15+B17</f>
        <v>16520.71</v>
      </c>
      <c r="C32" s="60" t="s">
        <v>45</v>
      </c>
      <c r="D32" s="65">
        <f>SUM(D6:D31)</f>
        <v>17483.26</v>
      </c>
    </row>
    <row r="33" s="56" customFormat="1" ht="16.5" customHeight="1" spans="1:4">
      <c r="A33" s="63" t="s">
        <v>46</v>
      </c>
      <c r="B33" s="65">
        <v>962.55</v>
      </c>
      <c r="C33" s="63" t="s">
        <v>47</v>
      </c>
      <c r="D33" s="65"/>
    </row>
    <row r="34" s="56" customFormat="1" ht="16.5" customHeight="1" spans="1:34">
      <c r="A34" s="60" t="s">
        <v>48</v>
      </c>
      <c r="B34" s="65">
        <f>SUM(B32:B33)</f>
        <v>17483.26</v>
      </c>
      <c r="C34" s="60" t="s">
        <v>49</v>
      </c>
      <c r="D34" s="65">
        <f>SUM(D32:D33)</f>
        <v>17483.26</v>
      </c>
      <c r="E34" s="68"/>
      <c r="F34" s="68"/>
      <c r="G34" s="68"/>
      <c r="H34" s="68"/>
      <c r="I34" s="68"/>
      <c r="J34" s="68"/>
      <c r="K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F34" s="68"/>
      <c r="AG34" s="68"/>
      <c r="AH34" s="6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E7" sqref="E7:I7"/>
    </sheetView>
  </sheetViews>
  <sheetFormatPr defaultColWidth="9.14285714285714" defaultRowHeight="12.75" customHeight="1"/>
  <cols>
    <col min="1" max="1" width="17" style="40" customWidth="1"/>
    <col min="2" max="2" width="44.7142857142857" style="40" customWidth="1"/>
    <col min="3" max="3" width="17" style="40" customWidth="1"/>
    <col min="4" max="4" width="16.2857142857143" style="40" customWidth="1"/>
    <col min="5" max="5" width="15.7142857142857" style="40" customWidth="1"/>
    <col min="6" max="6" width="14" style="40" customWidth="1"/>
    <col min="7" max="7" width="12.7142857142857" style="40" customWidth="1"/>
    <col min="8" max="8" width="16.1428571428571" style="40" customWidth="1"/>
    <col min="9" max="9" width="15.5714285714286" style="40" customWidth="1"/>
    <col min="10" max="10" width="15.2857142857143" style="40" customWidth="1"/>
    <col min="11" max="11" width="14.1428571428571" style="40" customWidth="1"/>
    <col min="12" max="12" width="11.7142857142857" style="40" customWidth="1"/>
    <col min="13" max="13" width="11.4285714285714" style="40" customWidth="1"/>
    <col min="14" max="14" width="12.7142857142857" style="40" customWidth="1"/>
    <col min="15" max="15" width="11.8571428571429" style="40" customWidth="1"/>
    <col min="16" max="16" width="9.14285714285714" style="40" customWidth="1"/>
    <col min="17" max="16384" width="9.14285714285714" style="42"/>
  </cols>
  <sheetData>
    <row r="1" s="40" customFormat="1" ht="15" customHeight="1" spans="1: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="40" customFormat="1" ht="25.5" customHeight="1" spans="1:15">
      <c r="A2" s="25" t="s">
        <v>50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="40" customFormat="1" ht="15" customHeight="1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4" t="s">
        <v>51</v>
      </c>
    </row>
    <row r="4" s="40" customFormat="1" ht="17.25" customHeight="1" spans="1:15">
      <c r="A4" s="43" t="s">
        <v>52</v>
      </c>
      <c r="B4" s="43" t="s">
        <v>53</v>
      </c>
      <c r="C4" s="43" t="s">
        <v>54</v>
      </c>
      <c r="D4" s="43" t="s">
        <v>55</v>
      </c>
      <c r="E4" s="43"/>
      <c r="F4" s="43"/>
      <c r="G4" s="43"/>
      <c r="H4" s="43"/>
      <c r="I4" s="43"/>
      <c r="J4" s="43" t="s">
        <v>46</v>
      </c>
      <c r="K4" s="43"/>
      <c r="L4" s="43"/>
      <c r="M4" s="43"/>
      <c r="N4" s="43"/>
      <c r="O4" s="43"/>
    </row>
    <row r="5" s="40" customFormat="1" ht="24.75" customHeight="1" spans="1:15">
      <c r="A5" s="43"/>
      <c r="B5" s="43"/>
      <c r="C5" s="43"/>
      <c r="D5" s="43" t="s">
        <v>56</v>
      </c>
      <c r="E5" s="43" t="s">
        <v>57</v>
      </c>
      <c r="F5" s="43" t="s">
        <v>58</v>
      </c>
      <c r="G5" s="43" t="s">
        <v>59</v>
      </c>
      <c r="H5" s="43" t="s">
        <v>60</v>
      </c>
      <c r="I5" s="43" t="s">
        <v>61</v>
      </c>
      <c r="J5" s="43" t="s">
        <v>56</v>
      </c>
      <c r="K5" s="43" t="s">
        <v>57</v>
      </c>
      <c r="L5" s="43" t="s">
        <v>58</v>
      </c>
      <c r="M5" s="43" t="s">
        <v>59</v>
      </c>
      <c r="N5" s="43" t="s">
        <v>60</v>
      </c>
      <c r="O5" s="43" t="s">
        <v>61</v>
      </c>
    </row>
    <row r="6" s="40" customFormat="1" ht="12" customHeight="1" spans="1:15">
      <c r="A6" s="43" t="s">
        <v>62</v>
      </c>
      <c r="B6" s="43" t="s">
        <v>62</v>
      </c>
      <c r="C6" s="43">
        <v>1</v>
      </c>
      <c r="D6" s="43">
        <v>2</v>
      </c>
      <c r="E6" s="43">
        <v>3</v>
      </c>
      <c r="F6" s="43">
        <v>4</v>
      </c>
      <c r="G6" s="43">
        <v>5</v>
      </c>
      <c r="H6" s="43">
        <v>6</v>
      </c>
      <c r="I6" s="43">
        <v>7</v>
      </c>
      <c r="J6" s="43">
        <v>8</v>
      </c>
      <c r="K6" s="43">
        <v>9</v>
      </c>
      <c r="L6" s="43">
        <v>10</v>
      </c>
      <c r="M6" s="43">
        <v>11</v>
      </c>
      <c r="N6" s="43">
        <v>12</v>
      </c>
      <c r="O6" s="43">
        <v>13</v>
      </c>
    </row>
    <row r="7" s="40" customFormat="1" ht="27.75" customHeight="1" spans="1:15">
      <c r="A7" s="49"/>
      <c r="B7" s="49" t="s">
        <v>54</v>
      </c>
      <c r="C7" s="53">
        <f>C8</f>
        <v>17483.267972</v>
      </c>
      <c r="D7" s="53">
        <f t="shared" ref="D7:K7" si="0">D8</f>
        <v>16520.713001</v>
      </c>
      <c r="E7" s="53">
        <f t="shared" si="0"/>
        <v>15283.613001</v>
      </c>
      <c r="F7" s="53"/>
      <c r="G7" s="53"/>
      <c r="H7" s="53">
        <f t="shared" si="0"/>
        <v>210</v>
      </c>
      <c r="I7" s="53">
        <f t="shared" si="0"/>
        <v>1027.1</v>
      </c>
      <c r="J7" s="53">
        <f t="shared" si="0"/>
        <v>962.554971</v>
      </c>
      <c r="K7" s="53">
        <f t="shared" si="0"/>
        <v>962.554971</v>
      </c>
      <c r="L7" s="53"/>
      <c r="M7" s="53"/>
      <c r="N7" s="53"/>
      <c r="O7" s="53"/>
    </row>
    <row r="8" s="40" customFormat="1" ht="27.75" customHeight="1" spans="1:15">
      <c r="A8" s="49" t="s">
        <v>63</v>
      </c>
      <c r="B8" s="49" t="s">
        <v>64</v>
      </c>
      <c r="C8" s="53">
        <f t="shared" ref="C8:C14" si="1">D8+J8</f>
        <v>17483.267972</v>
      </c>
      <c r="D8" s="53">
        <f>SUM(D9:D14)</f>
        <v>16520.713001</v>
      </c>
      <c r="E8" s="53">
        <f>SUM(E9:E14)</f>
        <v>15283.613001</v>
      </c>
      <c r="F8" s="53"/>
      <c r="G8" s="53"/>
      <c r="H8" s="53">
        <f>SUM(H9:H14)</f>
        <v>210</v>
      </c>
      <c r="I8" s="53">
        <f>SUM(I9:I14)</f>
        <v>1027.1</v>
      </c>
      <c r="J8" s="53">
        <f>SUM(J9:J14)</f>
        <v>962.554971</v>
      </c>
      <c r="K8" s="53">
        <f>SUM(K9:K14)</f>
        <v>962.554971</v>
      </c>
      <c r="L8" s="53"/>
      <c r="M8" s="53"/>
      <c r="N8" s="53"/>
      <c r="O8" s="53"/>
    </row>
    <row r="9" s="40" customFormat="1" ht="27.75" customHeight="1" spans="1:15">
      <c r="A9" s="49" t="s">
        <v>65</v>
      </c>
      <c r="B9" s="49" t="s">
        <v>64</v>
      </c>
      <c r="C9" s="53">
        <f t="shared" si="1"/>
        <v>1923.235121</v>
      </c>
      <c r="D9" s="53">
        <v>1318.01175</v>
      </c>
      <c r="E9" s="53">
        <v>1318.01175</v>
      </c>
      <c r="F9" s="53"/>
      <c r="G9" s="53"/>
      <c r="H9" s="53"/>
      <c r="I9" s="53"/>
      <c r="J9" s="53">
        <v>605.223371</v>
      </c>
      <c r="K9" s="53">
        <v>605.223371</v>
      </c>
      <c r="L9" s="53"/>
      <c r="M9" s="53"/>
      <c r="N9" s="53"/>
      <c r="O9" s="53"/>
    </row>
    <row r="10" s="40" customFormat="1" ht="27.75" customHeight="1" spans="1:15">
      <c r="A10" s="49" t="s">
        <v>66</v>
      </c>
      <c r="B10" s="49" t="s">
        <v>67</v>
      </c>
      <c r="C10" s="53">
        <f t="shared" si="1"/>
        <v>12134.815532</v>
      </c>
      <c r="D10" s="53">
        <v>12134.815532</v>
      </c>
      <c r="E10" s="53">
        <v>12134.815532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="40" customFormat="1" ht="27.75" customHeight="1" spans="1:15">
      <c r="A11" s="49" t="s">
        <v>68</v>
      </c>
      <c r="B11" s="49" t="s">
        <v>69</v>
      </c>
      <c r="C11" s="53">
        <f t="shared" si="1"/>
        <v>248.507992</v>
      </c>
      <c r="D11" s="53">
        <v>242.657992</v>
      </c>
      <c r="E11" s="53">
        <v>242.657992</v>
      </c>
      <c r="F11" s="53"/>
      <c r="G11" s="53"/>
      <c r="H11" s="53"/>
      <c r="I11" s="53"/>
      <c r="J11" s="53">
        <v>5.85</v>
      </c>
      <c r="K11" s="53">
        <v>5.85</v>
      </c>
      <c r="L11" s="53"/>
      <c r="M11" s="53"/>
      <c r="N11" s="53"/>
      <c r="O11" s="53"/>
    </row>
    <row r="12" s="40" customFormat="1" ht="27.75" customHeight="1" spans="1:15">
      <c r="A12" s="49" t="s">
        <v>70</v>
      </c>
      <c r="B12" s="49" t="s">
        <v>71</v>
      </c>
      <c r="C12" s="53">
        <f t="shared" si="1"/>
        <v>2702.411861</v>
      </c>
      <c r="D12" s="53">
        <v>2350.930261</v>
      </c>
      <c r="E12" s="53">
        <v>1113.830261</v>
      </c>
      <c r="F12" s="53"/>
      <c r="G12" s="53"/>
      <c r="H12" s="53">
        <v>210</v>
      </c>
      <c r="I12" s="53">
        <v>1027.1</v>
      </c>
      <c r="J12" s="53">
        <v>351.4816</v>
      </c>
      <c r="K12" s="53">
        <v>351.4816</v>
      </c>
      <c r="L12" s="53"/>
      <c r="M12" s="53"/>
      <c r="N12" s="53"/>
      <c r="O12" s="53"/>
    </row>
    <row r="13" s="40" customFormat="1" ht="27.75" customHeight="1" spans="1:15">
      <c r="A13" s="49" t="s">
        <v>72</v>
      </c>
      <c r="B13" s="49" t="s">
        <v>73</v>
      </c>
      <c r="C13" s="54">
        <f t="shared" si="1"/>
        <v>83.244791</v>
      </c>
      <c r="D13" s="54">
        <v>83.244791</v>
      </c>
      <c r="E13" s="54">
        <v>83.244791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="40" customFormat="1" ht="27.75" customHeight="1" spans="1:15">
      <c r="A14" s="49" t="s">
        <v>74</v>
      </c>
      <c r="B14" s="49" t="s">
        <v>75</v>
      </c>
      <c r="C14" s="53">
        <f t="shared" si="1"/>
        <v>391.052675</v>
      </c>
      <c r="D14" s="53">
        <v>391.052675</v>
      </c>
      <c r="E14" s="53">
        <v>391.052675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="40" customFormat="1" ht="15" customHeight="1" spans="2:2">
      <c r="B15" s="55"/>
    </row>
  </sheetData>
  <sheetProtection formatCells="0" formatColumns="0" formatRows="0" insertRows="0" insertColumns="0" insertHyperlinks="0" deleteColumns="0" deleteRows="0" sort="0" autoFilter="0" pivotTables="0"/>
  <mergeCells count="6">
    <mergeCell ref="A2:O2"/>
    <mergeCell ref="D4:I4"/>
    <mergeCell ref="J4:O4"/>
    <mergeCell ref="A4:A5"/>
    <mergeCell ref="B4:B5"/>
    <mergeCell ref="C4:C5"/>
  </mergeCells>
  <pageMargins left="0.590551181102362" right="0.590551181102362" top="0.590551181102362" bottom="0.590551181102362" header="1.5" footer="1.5"/>
  <pageSetup paperSize="8" scale="8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"/>
  <sheetViews>
    <sheetView showGridLines="0" workbookViewId="0">
      <selection activeCell="N9" sqref="N9"/>
    </sheetView>
  </sheetViews>
  <sheetFormatPr defaultColWidth="9.14285714285714" defaultRowHeight="12.75" customHeight="1"/>
  <cols>
    <col min="1" max="1" width="7.57142857142857" style="40" customWidth="1"/>
    <col min="2" max="3" width="7.85714285714286" style="40" customWidth="1"/>
    <col min="4" max="4" width="18.8571428571429" style="40" customWidth="1"/>
    <col min="5" max="5" width="43" style="40" customWidth="1"/>
    <col min="6" max="6" width="22.8571428571429" style="40" customWidth="1"/>
    <col min="7" max="7" width="22.4285714285714" style="40" customWidth="1"/>
    <col min="8" max="8" width="20.5714285714286" style="40" customWidth="1"/>
    <col min="9" max="9" width="18.1428571428571" style="40" customWidth="1"/>
    <col min="10" max="16384" width="9.14285714285714" style="42"/>
  </cols>
  <sheetData>
    <row r="1" s="40" customFormat="1" ht="15" customHeight="1" spans="1:9">
      <c r="A1" s="23"/>
      <c r="B1" s="23"/>
      <c r="C1" s="23"/>
      <c r="D1" s="23"/>
      <c r="E1" s="23"/>
      <c r="F1" s="23"/>
      <c r="G1" s="23"/>
      <c r="H1" s="23"/>
      <c r="I1" s="24"/>
    </row>
    <row r="2" s="40" customFormat="1" ht="25.5" customHeight="1" spans="1:9">
      <c r="A2" s="25" t="s">
        <v>76</v>
      </c>
      <c r="B2" s="25"/>
      <c r="C2" s="25"/>
      <c r="D2" s="25"/>
      <c r="E2" s="25"/>
      <c r="F2" s="25"/>
      <c r="G2" s="25"/>
      <c r="H2" s="25"/>
      <c r="I2" s="25"/>
    </row>
    <row r="3" s="40" customFormat="1" ht="15" customHeight="1" spans="1:9">
      <c r="A3" s="23"/>
      <c r="B3" s="23"/>
      <c r="C3" s="23"/>
      <c r="D3" s="23"/>
      <c r="E3" s="23"/>
      <c r="F3" s="23"/>
      <c r="G3" s="23"/>
      <c r="H3" s="23"/>
      <c r="I3" s="24" t="s">
        <v>51</v>
      </c>
    </row>
    <row r="4" s="40" customFormat="1" ht="25.5" customHeight="1" spans="1:9">
      <c r="A4" s="43" t="s">
        <v>77</v>
      </c>
      <c r="B4" s="43"/>
      <c r="C4" s="43"/>
      <c r="D4" s="43" t="s">
        <v>52</v>
      </c>
      <c r="E4" s="43" t="s">
        <v>78</v>
      </c>
      <c r="F4" s="43" t="s">
        <v>54</v>
      </c>
      <c r="G4" s="44" t="s">
        <v>79</v>
      </c>
      <c r="H4" s="44" t="s">
        <v>80</v>
      </c>
      <c r="I4" s="43" t="s">
        <v>81</v>
      </c>
    </row>
    <row r="5" s="40" customFormat="1" ht="12" customHeight="1" spans="1:9">
      <c r="A5" s="43" t="s">
        <v>62</v>
      </c>
      <c r="B5" s="43" t="s">
        <v>62</v>
      </c>
      <c r="C5" s="43" t="s">
        <v>62</v>
      </c>
      <c r="D5" s="43" t="s">
        <v>62</v>
      </c>
      <c r="E5" s="43" t="s">
        <v>62</v>
      </c>
      <c r="F5" s="43">
        <v>1</v>
      </c>
      <c r="G5" s="43">
        <v>2</v>
      </c>
      <c r="H5" s="43">
        <v>3</v>
      </c>
      <c r="I5" s="43">
        <v>4</v>
      </c>
    </row>
    <row r="6" s="40" customFormat="1" ht="30.75" customHeight="1" spans="1:9">
      <c r="A6" s="45"/>
      <c r="B6" s="45"/>
      <c r="C6" s="45"/>
      <c r="D6" s="46"/>
      <c r="E6" s="47" t="s">
        <v>54</v>
      </c>
      <c r="F6" s="31">
        <f>F7</f>
        <v>17483.258881</v>
      </c>
      <c r="G6" s="31">
        <f>G7</f>
        <v>2782.02391</v>
      </c>
      <c r="H6" s="31">
        <f>H7</f>
        <v>14701.234971</v>
      </c>
      <c r="I6" s="31"/>
    </row>
    <row r="7" s="40" customFormat="1" ht="30.75" customHeight="1" spans="1:9">
      <c r="A7" s="45"/>
      <c r="B7" s="45"/>
      <c r="C7" s="45"/>
      <c r="D7" s="46" t="s">
        <v>63</v>
      </c>
      <c r="E7" s="47" t="s">
        <v>64</v>
      </c>
      <c r="F7" s="31">
        <f>F8+F18+F30+F41+F53+F62</f>
        <v>17483.258881</v>
      </c>
      <c r="G7" s="31">
        <f>G8+G18+G30+G41+G53+G62</f>
        <v>2782.02391</v>
      </c>
      <c r="H7" s="31">
        <f>H8+H18+H30+H41+H53+H62</f>
        <v>14701.234971</v>
      </c>
      <c r="I7" s="31"/>
    </row>
    <row r="8" s="40" customFormat="1" ht="30.75" customHeight="1" spans="1:9">
      <c r="A8" s="45"/>
      <c r="B8" s="45"/>
      <c r="C8" s="45"/>
      <c r="D8" s="46" t="s">
        <v>65</v>
      </c>
      <c r="E8" s="47" t="s">
        <v>64</v>
      </c>
      <c r="F8" s="31">
        <v>1923.235121</v>
      </c>
      <c r="G8" s="31">
        <v>689.51175</v>
      </c>
      <c r="H8" s="31">
        <v>1233.723371</v>
      </c>
      <c r="I8" s="31"/>
    </row>
    <row r="9" s="40" customFormat="1" ht="30.75" customHeight="1" spans="1:9">
      <c r="A9" s="45" t="s">
        <v>82</v>
      </c>
      <c r="B9" s="45" t="s">
        <v>83</v>
      </c>
      <c r="C9" s="45" t="s">
        <v>83</v>
      </c>
      <c r="D9" s="46"/>
      <c r="E9" s="47" t="s">
        <v>84</v>
      </c>
      <c r="F9" s="31">
        <v>922.19272</v>
      </c>
      <c r="G9" s="31">
        <v>587.19272</v>
      </c>
      <c r="H9" s="31">
        <v>335</v>
      </c>
      <c r="I9" s="31"/>
    </row>
    <row r="10" s="40" customFormat="1" ht="30.75" customHeight="1" spans="1:9">
      <c r="A10" s="45" t="s">
        <v>82</v>
      </c>
      <c r="B10" s="45" t="s">
        <v>83</v>
      </c>
      <c r="C10" s="45" t="s">
        <v>85</v>
      </c>
      <c r="D10" s="46"/>
      <c r="E10" s="47" t="s">
        <v>86</v>
      </c>
      <c r="F10" s="31">
        <v>197.5</v>
      </c>
      <c r="G10" s="31"/>
      <c r="H10" s="31">
        <v>197.5</v>
      </c>
      <c r="I10" s="31"/>
    </row>
    <row r="11" s="40" customFormat="1" ht="30.75" customHeight="1" spans="1:9">
      <c r="A11" s="45" t="s">
        <v>82</v>
      </c>
      <c r="B11" s="45" t="s">
        <v>83</v>
      </c>
      <c r="C11" s="45" t="s">
        <v>87</v>
      </c>
      <c r="D11" s="46"/>
      <c r="E11" s="47" t="s">
        <v>88</v>
      </c>
      <c r="F11" s="31">
        <v>33</v>
      </c>
      <c r="G11" s="31"/>
      <c r="H11" s="31">
        <v>33</v>
      </c>
      <c r="I11" s="31"/>
    </row>
    <row r="12" s="40" customFormat="1" ht="30.75" customHeight="1" spans="1:9">
      <c r="A12" s="45" t="s">
        <v>82</v>
      </c>
      <c r="B12" s="45" t="s">
        <v>83</v>
      </c>
      <c r="C12" s="45" t="s">
        <v>89</v>
      </c>
      <c r="D12" s="46"/>
      <c r="E12" s="47" t="s">
        <v>90</v>
      </c>
      <c r="F12" s="31">
        <v>20</v>
      </c>
      <c r="G12" s="31"/>
      <c r="H12" s="31">
        <v>20</v>
      </c>
      <c r="I12" s="31"/>
    </row>
    <row r="13" s="40" customFormat="1" ht="30.75" customHeight="1" spans="1:9">
      <c r="A13" s="45" t="s">
        <v>82</v>
      </c>
      <c r="B13" s="45" t="s">
        <v>83</v>
      </c>
      <c r="C13" s="45" t="s">
        <v>91</v>
      </c>
      <c r="D13" s="46"/>
      <c r="E13" s="47" t="s">
        <v>92</v>
      </c>
      <c r="F13" s="31">
        <v>7</v>
      </c>
      <c r="G13" s="31"/>
      <c r="H13" s="31">
        <v>7</v>
      </c>
      <c r="I13" s="31"/>
    </row>
    <row r="14" s="40" customFormat="1" ht="30.75" customHeight="1" spans="1:9">
      <c r="A14" s="45" t="s">
        <v>82</v>
      </c>
      <c r="B14" s="45" t="s">
        <v>83</v>
      </c>
      <c r="C14" s="45" t="s">
        <v>93</v>
      </c>
      <c r="D14" s="46"/>
      <c r="E14" s="47" t="s">
        <v>94</v>
      </c>
      <c r="F14" s="31">
        <v>596.21165</v>
      </c>
      <c r="G14" s="31"/>
      <c r="H14" s="31">
        <v>596.21165</v>
      </c>
      <c r="I14" s="31"/>
    </row>
    <row r="15" s="40" customFormat="1" ht="30.75" customHeight="1" spans="1:9">
      <c r="A15" s="45" t="s">
        <v>95</v>
      </c>
      <c r="B15" s="45" t="s">
        <v>89</v>
      </c>
      <c r="C15" s="45" t="s">
        <v>83</v>
      </c>
      <c r="D15" s="46"/>
      <c r="E15" s="47" t="s">
        <v>96</v>
      </c>
      <c r="F15" s="31">
        <v>45.011721</v>
      </c>
      <c r="G15" s="31"/>
      <c r="H15" s="31">
        <v>45.011721</v>
      </c>
      <c r="I15" s="31"/>
    </row>
    <row r="16" s="40" customFormat="1" ht="30.75" customHeight="1" spans="1:9">
      <c r="A16" s="45" t="s">
        <v>95</v>
      </c>
      <c r="B16" s="45" t="s">
        <v>89</v>
      </c>
      <c r="C16" s="45" t="s">
        <v>97</v>
      </c>
      <c r="D16" s="46"/>
      <c r="E16" s="47" t="s">
        <v>98</v>
      </c>
      <c r="F16" s="31">
        <v>37.786246</v>
      </c>
      <c r="G16" s="31">
        <v>37.786246</v>
      </c>
      <c r="H16" s="31"/>
      <c r="I16" s="31"/>
    </row>
    <row r="17" s="40" customFormat="1" ht="30.75" customHeight="1" spans="1:9">
      <c r="A17" s="45" t="s">
        <v>99</v>
      </c>
      <c r="B17" s="45" t="s">
        <v>85</v>
      </c>
      <c r="C17" s="45" t="s">
        <v>83</v>
      </c>
      <c r="D17" s="46"/>
      <c r="E17" s="47" t="s">
        <v>100</v>
      </c>
      <c r="F17" s="31">
        <v>16.133196</v>
      </c>
      <c r="G17" s="31">
        <v>16.133196</v>
      </c>
      <c r="H17" s="31"/>
      <c r="I17" s="31"/>
    </row>
    <row r="18" s="40" customFormat="1" ht="30.75" customHeight="1" spans="1:9">
      <c r="A18" s="45"/>
      <c r="B18" s="45"/>
      <c r="C18" s="45"/>
      <c r="D18" s="46" t="s">
        <v>66</v>
      </c>
      <c r="E18" s="47" t="s">
        <v>67</v>
      </c>
      <c r="F18" s="31">
        <f>SUM(F19:F29)</f>
        <v>12134.815532</v>
      </c>
      <c r="G18" s="31">
        <f>SUM(G19:G29)</f>
        <v>560.535532</v>
      </c>
      <c r="H18" s="31">
        <f>SUM(H19:H29)</f>
        <v>11574.28</v>
      </c>
      <c r="I18" s="31"/>
    </row>
    <row r="19" s="40" customFormat="1" ht="30.75" customHeight="1" spans="1:9">
      <c r="A19" s="45" t="s">
        <v>101</v>
      </c>
      <c r="B19" s="45" t="s">
        <v>102</v>
      </c>
      <c r="C19" s="45" t="s">
        <v>97</v>
      </c>
      <c r="D19" s="46"/>
      <c r="E19" s="47" t="s">
        <v>103</v>
      </c>
      <c r="F19" s="31">
        <v>4.444697</v>
      </c>
      <c r="G19" s="31">
        <v>4.444697</v>
      </c>
      <c r="H19" s="31"/>
      <c r="I19" s="51"/>
    </row>
    <row r="20" s="40" customFormat="1" ht="30.75" customHeight="1" spans="1:9">
      <c r="A20" s="45" t="s">
        <v>82</v>
      </c>
      <c r="B20" s="45" t="s">
        <v>83</v>
      </c>
      <c r="C20" s="45" t="s">
        <v>104</v>
      </c>
      <c r="D20" s="46"/>
      <c r="E20" s="47" t="s">
        <v>105</v>
      </c>
      <c r="F20" s="31">
        <v>430.646163</v>
      </c>
      <c r="G20" s="31">
        <v>410.646163</v>
      </c>
      <c r="H20" s="31">
        <v>20</v>
      </c>
      <c r="I20" s="51"/>
    </row>
    <row r="21" s="40" customFormat="1" ht="30.75" customHeight="1" spans="1:9">
      <c r="A21" s="45" t="s">
        <v>82</v>
      </c>
      <c r="B21" s="45" t="s">
        <v>106</v>
      </c>
      <c r="C21" s="45" t="s">
        <v>83</v>
      </c>
      <c r="D21" s="46"/>
      <c r="E21" s="47" t="s">
        <v>107</v>
      </c>
      <c r="F21" s="31">
        <v>2119.28</v>
      </c>
      <c r="G21" s="31"/>
      <c r="H21" s="31">
        <v>2119.28</v>
      </c>
      <c r="I21" s="51"/>
    </row>
    <row r="22" s="40" customFormat="1" ht="30.75" customHeight="1" spans="1:9">
      <c r="A22" s="45" t="s">
        <v>82</v>
      </c>
      <c r="B22" s="45" t="s">
        <v>106</v>
      </c>
      <c r="C22" s="45" t="s">
        <v>85</v>
      </c>
      <c r="D22" s="46"/>
      <c r="E22" s="47" t="s">
        <v>108</v>
      </c>
      <c r="F22" s="31">
        <v>195</v>
      </c>
      <c r="G22" s="31"/>
      <c r="H22" s="31">
        <v>195</v>
      </c>
      <c r="I22" s="51"/>
    </row>
    <row r="23" s="40" customFormat="1" ht="30.75" customHeight="1" spans="1:9">
      <c r="A23" s="45" t="s">
        <v>82</v>
      </c>
      <c r="B23" s="45" t="s">
        <v>106</v>
      </c>
      <c r="C23" s="45" t="s">
        <v>106</v>
      </c>
      <c r="D23" s="46"/>
      <c r="E23" s="47" t="s">
        <v>109</v>
      </c>
      <c r="F23" s="31">
        <v>47.410096</v>
      </c>
      <c r="G23" s="31">
        <v>47.410096</v>
      </c>
      <c r="H23" s="31"/>
      <c r="I23" s="51"/>
    </row>
    <row r="24" s="40" customFormat="1" ht="30.75" customHeight="1" spans="1:9">
      <c r="A24" s="45" t="s">
        <v>82</v>
      </c>
      <c r="B24" s="45" t="s">
        <v>106</v>
      </c>
      <c r="C24" s="45" t="s">
        <v>87</v>
      </c>
      <c r="D24" s="46"/>
      <c r="E24" s="47" t="s">
        <v>110</v>
      </c>
      <c r="F24" s="31">
        <v>7523.705048</v>
      </c>
      <c r="G24" s="31">
        <v>23.705048</v>
      </c>
      <c r="H24" s="31">
        <v>7500</v>
      </c>
      <c r="I24" s="51"/>
    </row>
    <row r="25" s="40" customFormat="1" ht="30.75" customHeight="1" spans="1:9">
      <c r="A25" s="45" t="s">
        <v>82</v>
      </c>
      <c r="B25" s="45" t="s">
        <v>102</v>
      </c>
      <c r="C25" s="45" t="s">
        <v>83</v>
      </c>
      <c r="D25" s="46"/>
      <c r="E25" s="47" t="s">
        <v>111</v>
      </c>
      <c r="F25" s="31">
        <v>1701.74148</v>
      </c>
      <c r="G25" s="31">
        <v>1.74148</v>
      </c>
      <c r="H25" s="31">
        <v>1700</v>
      </c>
      <c r="I25" s="51"/>
    </row>
    <row r="26" s="40" customFormat="1" ht="30.75" customHeight="1" spans="1:9">
      <c r="A26" s="45" t="s">
        <v>82</v>
      </c>
      <c r="B26" s="45" t="s">
        <v>93</v>
      </c>
      <c r="C26" s="45" t="s">
        <v>93</v>
      </c>
      <c r="D26" s="46"/>
      <c r="E26" s="47" t="s">
        <v>112</v>
      </c>
      <c r="F26" s="31">
        <v>40</v>
      </c>
      <c r="G26" s="31"/>
      <c r="H26" s="31">
        <v>40</v>
      </c>
      <c r="I26" s="51"/>
    </row>
    <row r="27" s="40" customFormat="1" ht="30.75" customHeight="1" spans="1:9">
      <c r="A27" s="45" t="s">
        <v>95</v>
      </c>
      <c r="B27" s="45" t="s">
        <v>89</v>
      </c>
      <c r="C27" s="45" t="s">
        <v>83</v>
      </c>
      <c r="D27" s="46"/>
      <c r="E27" s="47" t="s">
        <v>96</v>
      </c>
      <c r="F27" s="31">
        <v>19.747888</v>
      </c>
      <c r="G27" s="31">
        <v>19.747888</v>
      </c>
      <c r="H27" s="31"/>
      <c r="I27" s="51"/>
    </row>
    <row r="28" s="40" customFormat="1" ht="30.75" customHeight="1" spans="1:9">
      <c r="A28" s="45" t="s">
        <v>95</v>
      </c>
      <c r="B28" s="45" t="s">
        <v>89</v>
      </c>
      <c r="C28" s="45" t="s">
        <v>97</v>
      </c>
      <c r="D28" s="46"/>
      <c r="E28" s="47" t="s">
        <v>98</v>
      </c>
      <c r="F28" s="31">
        <v>17.282588</v>
      </c>
      <c r="G28" s="31">
        <v>17.282588</v>
      </c>
      <c r="H28" s="31"/>
      <c r="I28" s="51"/>
    </row>
    <row r="29" s="40" customFormat="1" ht="30.75" customHeight="1" spans="1:9">
      <c r="A29" s="45" t="s">
        <v>99</v>
      </c>
      <c r="B29" s="45" t="s">
        <v>85</v>
      </c>
      <c r="C29" s="45" t="s">
        <v>83</v>
      </c>
      <c r="D29" s="46"/>
      <c r="E29" s="47" t="s">
        <v>100</v>
      </c>
      <c r="F29" s="31">
        <v>35.557572</v>
      </c>
      <c r="G29" s="31">
        <v>35.557572</v>
      </c>
      <c r="H29" s="31"/>
      <c r="I29" s="51"/>
    </row>
    <row r="30" s="40" customFormat="1" ht="28.5" customHeight="1" spans="1:9">
      <c r="A30" s="45"/>
      <c r="B30" s="45"/>
      <c r="C30" s="45"/>
      <c r="D30" s="46" t="s">
        <v>68</v>
      </c>
      <c r="E30" s="47" t="s">
        <v>69</v>
      </c>
      <c r="F30" s="31">
        <v>248.507992</v>
      </c>
      <c r="G30" s="31">
        <v>215.657992</v>
      </c>
      <c r="H30" s="31">
        <v>32.85</v>
      </c>
      <c r="I30" s="51"/>
    </row>
    <row r="31" s="40" customFormat="1" ht="28.5" customHeight="1" spans="1:9">
      <c r="A31" s="45" t="s">
        <v>101</v>
      </c>
      <c r="B31" s="45" t="s">
        <v>102</v>
      </c>
      <c r="C31" s="45" t="s">
        <v>97</v>
      </c>
      <c r="D31" s="46"/>
      <c r="E31" s="47" t="s">
        <v>103</v>
      </c>
      <c r="F31" s="31">
        <v>1.880921</v>
      </c>
      <c r="G31" s="31">
        <v>1.880921</v>
      </c>
      <c r="H31" s="31"/>
      <c r="I31" s="51"/>
    </row>
    <row r="32" s="40" customFormat="1" ht="28.5" customHeight="1" spans="1:9">
      <c r="A32" s="45" t="s">
        <v>82</v>
      </c>
      <c r="B32" s="45" t="s">
        <v>83</v>
      </c>
      <c r="C32" s="45" t="s">
        <v>87</v>
      </c>
      <c r="D32" s="46"/>
      <c r="E32" s="47" t="s">
        <v>88</v>
      </c>
      <c r="F32" s="31">
        <v>190.69217</v>
      </c>
      <c r="G32" s="31">
        <v>163.69217</v>
      </c>
      <c r="H32" s="31">
        <v>27</v>
      </c>
      <c r="I32" s="51"/>
    </row>
    <row r="33" s="40" customFormat="1" ht="28.5" customHeight="1" spans="1:9">
      <c r="A33" s="45" t="s">
        <v>82</v>
      </c>
      <c r="B33" s="45" t="s">
        <v>106</v>
      </c>
      <c r="C33" s="45" t="s">
        <v>85</v>
      </c>
      <c r="D33" s="46"/>
      <c r="E33" s="47" t="s">
        <v>108</v>
      </c>
      <c r="F33" s="31">
        <v>0.217876</v>
      </c>
      <c r="G33" s="31">
        <v>0.217876</v>
      </c>
      <c r="H33" s="31"/>
      <c r="I33" s="51"/>
    </row>
    <row r="34" s="40" customFormat="1" ht="28.5" customHeight="1" spans="1:9">
      <c r="A34" s="45" t="s">
        <v>82</v>
      </c>
      <c r="B34" s="45" t="s">
        <v>106</v>
      </c>
      <c r="C34" s="45" t="s">
        <v>106</v>
      </c>
      <c r="D34" s="46"/>
      <c r="E34" s="47" t="s">
        <v>109</v>
      </c>
      <c r="F34" s="31">
        <v>20.063152</v>
      </c>
      <c r="G34" s="31">
        <v>20.063152</v>
      </c>
      <c r="H34" s="31"/>
      <c r="I34" s="51"/>
    </row>
    <row r="35" s="40" customFormat="1" ht="28.5" customHeight="1" spans="1:9">
      <c r="A35" s="45" t="s">
        <v>82</v>
      </c>
      <c r="B35" s="45" t="s">
        <v>113</v>
      </c>
      <c r="C35" s="45" t="s">
        <v>93</v>
      </c>
      <c r="D35" s="46"/>
      <c r="E35" s="47" t="s">
        <v>114</v>
      </c>
      <c r="F35" s="31">
        <v>5.85</v>
      </c>
      <c r="G35" s="31"/>
      <c r="H35" s="31">
        <v>5.85</v>
      </c>
      <c r="I35" s="51"/>
    </row>
    <row r="36" s="40" customFormat="1" ht="28.5" customHeight="1" spans="1:9">
      <c r="A36" s="45" t="s">
        <v>82</v>
      </c>
      <c r="B36" s="45" t="s">
        <v>93</v>
      </c>
      <c r="C36" s="45" t="s">
        <v>93</v>
      </c>
      <c r="D36" s="46"/>
      <c r="E36" s="47" t="s">
        <v>112</v>
      </c>
      <c r="F36" s="31">
        <v>0.250789</v>
      </c>
      <c r="G36" s="31">
        <v>0.250789</v>
      </c>
      <c r="H36" s="31"/>
      <c r="I36" s="51"/>
    </row>
    <row r="37" s="40" customFormat="1" ht="28.5" customHeight="1" spans="1:9">
      <c r="A37" s="45" t="s">
        <v>95</v>
      </c>
      <c r="B37" s="45" t="s">
        <v>89</v>
      </c>
      <c r="C37" s="45" t="s">
        <v>85</v>
      </c>
      <c r="D37" s="46"/>
      <c r="E37" s="47" t="s">
        <v>115</v>
      </c>
      <c r="F37" s="31">
        <v>9.340605</v>
      </c>
      <c r="G37" s="31">
        <v>9.340605</v>
      </c>
      <c r="H37" s="31"/>
      <c r="I37" s="51"/>
    </row>
    <row r="38" s="40" customFormat="1" ht="28.5" customHeight="1" spans="1:9">
      <c r="A38" s="45" t="s">
        <v>95</v>
      </c>
      <c r="B38" s="45" t="s">
        <v>89</v>
      </c>
      <c r="C38" s="45" t="s">
        <v>97</v>
      </c>
      <c r="D38" s="46"/>
      <c r="E38" s="47" t="s">
        <v>98</v>
      </c>
      <c r="F38" s="31">
        <v>5.015788</v>
      </c>
      <c r="G38" s="31">
        <v>5.015788</v>
      </c>
      <c r="H38" s="31"/>
      <c r="I38" s="51"/>
    </row>
    <row r="39" s="40" customFormat="1" ht="28.5" customHeight="1" spans="1:9">
      <c r="A39" s="45" t="s">
        <v>95</v>
      </c>
      <c r="B39" s="45" t="s">
        <v>93</v>
      </c>
      <c r="C39" s="45" t="s">
        <v>93</v>
      </c>
      <c r="D39" s="46"/>
      <c r="E39" s="47" t="s">
        <v>116</v>
      </c>
      <c r="F39" s="31">
        <v>0.149327</v>
      </c>
      <c r="G39" s="31">
        <v>0.149327</v>
      </c>
      <c r="H39" s="31"/>
      <c r="I39" s="51"/>
    </row>
    <row r="40" s="40" customFormat="1" ht="28.5" customHeight="1" spans="1:9">
      <c r="A40" s="45" t="s">
        <v>99</v>
      </c>
      <c r="B40" s="45" t="s">
        <v>85</v>
      </c>
      <c r="C40" s="45" t="s">
        <v>83</v>
      </c>
      <c r="D40" s="46"/>
      <c r="E40" s="47" t="s">
        <v>100</v>
      </c>
      <c r="F40" s="31">
        <v>15.047364</v>
      </c>
      <c r="G40" s="31">
        <v>15.047364</v>
      </c>
      <c r="H40" s="31"/>
      <c r="I40" s="51"/>
    </row>
    <row r="41" s="40" customFormat="1" ht="28.5" customHeight="1" spans="1:9">
      <c r="A41" s="45"/>
      <c r="B41" s="45"/>
      <c r="C41" s="45"/>
      <c r="D41" s="46" t="s">
        <v>70</v>
      </c>
      <c r="E41" s="47" t="s">
        <v>71</v>
      </c>
      <c r="F41" s="31">
        <v>2702.411861</v>
      </c>
      <c r="G41" s="31">
        <v>981.830261</v>
      </c>
      <c r="H41" s="31">
        <v>1720.5816</v>
      </c>
      <c r="I41" s="51"/>
    </row>
    <row r="42" s="40" customFormat="1" ht="28.5" customHeight="1" spans="1:9">
      <c r="A42" s="45" t="s">
        <v>101</v>
      </c>
      <c r="B42" s="45" t="s">
        <v>97</v>
      </c>
      <c r="C42" s="45" t="s">
        <v>85</v>
      </c>
      <c r="D42" s="46"/>
      <c r="E42" s="47" t="s">
        <v>117</v>
      </c>
      <c r="F42" s="31">
        <v>62.6</v>
      </c>
      <c r="G42" s="31"/>
      <c r="H42" s="31">
        <v>62.6</v>
      </c>
      <c r="I42" s="51"/>
    </row>
    <row r="43" s="40" customFormat="1" ht="28.5" customHeight="1" spans="1:9">
      <c r="A43" s="45" t="s">
        <v>101</v>
      </c>
      <c r="B43" s="45" t="s">
        <v>97</v>
      </c>
      <c r="C43" s="45" t="s">
        <v>97</v>
      </c>
      <c r="D43" s="46"/>
      <c r="E43" s="47" t="s">
        <v>118</v>
      </c>
      <c r="F43" s="31">
        <v>2046.081137</v>
      </c>
      <c r="G43" s="31">
        <v>676.981137</v>
      </c>
      <c r="H43" s="31">
        <v>1369.1</v>
      </c>
      <c r="I43" s="51"/>
    </row>
    <row r="44" s="40" customFormat="1" ht="28.5" customHeight="1" spans="1:9">
      <c r="A44" s="45" t="s">
        <v>82</v>
      </c>
      <c r="B44" s="45" t="s">
        <v>106</v>
      </c>
      <c r="C44" s="45" t="s">
        <v>106</v>
      </c>
      <c r="D44" s="46"/>
      <c r="E44" s="47" t="s">
        <v>109</v>
      </c>
      <c r="F44" s="31">
        <v>98.393834</v>
      </c>
      <c r="G44" s="31">
        <v>98.393834</v>
      </c>
      <c r="H44" s="31"/>
      <c r="I44" s="51"/>
    </row>
    <row r="45" s="40" customFormat="1" ht="28.5" customHeight="1" spans="1:9">
      <c r="A45" s="45" t="s">
        <v>82</v>
      </c>
      <c r="B45" s="45" t="s">
        <v>106</v>
      </c>
      <c r="C45" s="45" t="s">
        <v>102</v>
      </c>
      <c r="D45" s="46"/>
      <c r="E45" s="47" t="s">
        <v>119</v>
      </c>
      <c r="F45" s="31">
        <v>49.196917</v>
      </c>
      <c r="G45" s="31">
        <v>49.196917</v>
      </c>
      <c r="H45" s="31"/>
      <c r="I45" s="51"/>
    </row>
    <row r="46" s="40" customFormat="1" ht="28.5" customHeight="1" spans="1:9">
      <c r="A46" s="45" t="s">
        <v>82</v>
      </c>
      <c r="B46" s="45" t="s">
        <v>113</v>
      </c>
      <c r="C46" s="45" t="s">
        <v>93</v>
      </c>
      <c r="D46" s="46"/>
      <c r="E46" s="47" t="s">
        <v>114</v>
      </c>
      <c r="F46" s="31">
        <v>68.8816</v>
      </c>
      <c r="G46" s="31"/>
      <c r="H46" s="31">
        <v>68.8816</v>
      </c>
      <c r="I46" s="51"/>
    </row>
    <row r="47" s="40" customFormat="1" ht="28.5" customHeight="1" spans="1:9">
      <c r="A47" s="45" t="s">
        <v>82</v>
      </c>
      <c r="B47" s="45" t="s">
        <v>102</v>
      </c>
      <c r="C47" s="45" t="s">
        <v>83</v>
      </c>
      <c r="D47" s="46"/>
      <c r="E47" s="47" t="s">
        <v>111</v>
      </c>
      <c r="F47" s="31">
        <v>3.078</v>
      </c>
      <c r="G47" s="31">
        <v>3.078</v>
      </c>
      <c r="H47" s="31"/>
      <c r="I47" s="51"/>
    </row>
    <row r="48" s="40" customFormat="1" ht="28.5" customHeight="1" spans="1:9">
      <c r="A48" s="45" t="s">
        <v>82</v>
      </c>
      <c r="B48" s="45" t="s">
        <v>93</v>
      </c>
      <c r="C48" s="45" t="s">
        <v>93</v>
      </c>
      <c r="D48" s="46"/>
      <c r="E48" s="47" t="s">
        <v>112</v>
      </c>
      <c r="F48" s="31">
        <v>3.074807</v>
      </c>
      <c r="G48" s="31">
        <v>3.074807</v>
      </c>
      <c r="H48" s="31"/>
      <c r="I48" s="51"/>
    </row>
    <row r="49" s="40" customFormat="1" ht="28.5" customHeight="1" spans="1:9">
      <c r="A49" s="45" t="s">
        <v>95</v>
      </c>
      <c r="B49" s="45" t="s">
        <v>89</v>
      </c>
      <c r="C49" s="45" t="s">
        <v>85</v>
      </c>
      <c r="D49" s="46"/>
      <c r="E49" s="47" t="s">
        <v>115</v>
      </c>
      <c r="F49" s="31">
        <v>42.840269</v>
      </c>
      <c r="G49" s="31">
        <v>42.840269</v>
      </c>
      <c r="H49" s="31"/>
      <c r="I49" s="51"/>
    </row>
    <row r="50" s="40" customFormat="1" ht="28.5" customHeight="1" spans="1:9">
      <c r="A50" s="45" t="s">
        <v>95</v>
      </c>
      <c r="B50" s="45" t="s">
        <v>89</v>
      </c>
      <c r="C50" s="45" t="s">
        <v>97</v>
      </c>
      <c r="D50" s="46"/>
      <c r="E50" s="47" t="s">
        <v>98</v>
      </c>
      <c r="F50" s="31">
        <v>34.469922</v>
      </c>
      <c r="G50" s="31">
        <v>34.469922</v>
      </c>
      <c r="H50" s="31"/>
      <c r="I50" s="51"/>
    </row>
    <row r="51" s="40" customFormat="1" ht="28.5" customHeight="1" spans="1:9">
      <c r="A51" s="45" t="s">
        <v>99</v>
      </c>
      <c r="B51" s="45" t="s">
        <v>83</v>
      </c>
      <c r="C51" s="45" t="s">
        <v>97</v>
      </c>
      <c r="D51" s="46"/>
      <c r="E51" s="47" t="s">
        <v>120</v>
      </c>
      <c r="F51" s="31">
        <v>220</v>
      </c>
      <c r="G51" s="31"/>
      <c r="H51" s="31">
        <v>220</v>
      </c>
      <c r="I51" s="51"/>
    </row>
    <row r="52" s="40" customFormat="1" ht="28.5" customHeight="1" spans="1:9">
      <c r="A52" s="45" t="s">
        <v>99</v>
      </c>
      <c r="B52" s="45" t="s">
        <v>85</v>
      </c>
      <c r="C52" s="45" t="s">
        <v>83</v>
      </c>
      <c r="D52" s="46"/>
      <c r="E52" s="47" t="s">
        <v>100</v>
      </c>
      <c r="F52" s="31">
        <v>73.795375</v>
      </c>
      <c r="G52" s="31">
        <v>73.795375</v>
      </c>
      <c r="H52" s="31"/>
      <c r="I52" s="51"/>
    </row>
    <row r="53" ht="28.5" customHeight="1" spans="1:18">
      <c r="A53" s="45"/>
      <c r="B53" s="45"/>
      <c r="C53" s="45"/>
      <c r="D53" s="48" t="s">
        <v>72</v>
      </c>
      <c r="E53" s="49" t="s">
        <v>73</v>
      </c>
      <c r="F53" s="50">
        <f>SUM(F54:F61)</f>
        <v>83.2357</v>
      </c>
      <c r="G53" s="50">
        <f>SUM(G54:G61)</f>
        <v>63.2357</v>
      </c>
      <c r="H53" s="50">
        <v>20</v>
      </c>
      <c r="I53" s="52"/>
      <c r="J53" s="40"/>
      <c r="K53" s="40"/>
      <c r="L53" s="40"/>
      <c r="M53" s="40"/>
      <c r="N53" s="40"/>
      <c r="O53" s="40"/>
      <c r="P53" s="40"/>
      <c r="Q53" s="40"/>
      <c r="R53" s="40"/>
    </row>
    <row r="54" ht="28.5" customHeight="1" spans="1:18">
      <c r="A54" s="45" t="s">
        <v>101</v>
      </c>
      <c r="B54" s="45" t="s">
        <v>102</v>
      </c>
      <c r="C54" s="45" t="s">
        <v>97</v>
      </c>
      <c r="D54" s="45"/>
      <c r="E54" s="49" t="s">
        <v>103</v>
      </c>
      <c r="F54" s="50">
        <v>0.3957</v>
      </c>
      <c r="G54" s="50">
        <v>0.3957</v>
      </c>
      <c r="H54" s="50"/>
      <c r="I54" s="52"/>
      <c r="J54" s="40"/>
      <c r="K54" s="40"/>
      <c r="L54" s="40"/>
      <c r="M54" s="40"/>
      <c r="N54" s="40"/>
      <c r="O54" s="40"/>
      <c r="P54" s="40"/>
      <c r="Q54" s="40"/>
      <c r="R54" s="40"/>
    </row>
    <row r="55" ht="28.5" customHeight="1" spans="1:18">
      <c r="A55" s="45" t="s">
        <v>82</v>
      </c>
      <c r="B55" s="45" t="s">
        <v>83</v>
      </c>
      <c r="C55" s="45" t="s">
        <v>83</v>
      </c>
      <c r="D55" s="45"/>
      <c r="E55" s="49" t="s">
        <v>84</v>
      </c>
      <c r="F55" s="50">
        <v>50.54</v>
      </c>
      <c r="G55" s="50">
        <v>50.54</v>
      </c>
      <c r="H55" s="50"/>
      <c r="I55" s="52"/>
      <c r="J55" s="40"/>
      <c r="K55" s="40"/>
      <c r="L55" s="40"/>
      <c r="M55" s="40"/>
      <c r="N55" s="40"/>
      <c r="O55" s="40"/>
      <c r="P55" s="40"/>
      <c r="Q55" s="40"/>
      <c r="R55" s="40"/>
    </row>
    <row r="56" ht="28.5" customHeight="1" spans="1:18">
      <c r="A56" s="45" t="s">
        <v>82</v>
      </c>
      <c r="B56" s="45" t="s">
        <v>83</v>
      </c>
      <c r="C56" s="45" t="s">
        <v>91</v>
      </c>
      <c r="D56" s="45"/>
      <c r="E56" s="49" t="s">
        <v>92</v>
      </c>
      <c r="F56" s="50">
        <v>20</v>
      </c>
      <c r="G56" s="50"/>
      <c r="H56" s="50">
        <v>20</v>
      </c>
      <c r="I56" s="52"/>
      <c r="J56" s="40"/>
      <c r="K56" s="40"/>
      <c r="L56" s="40"/>
      <c r="M56" s="40"/>
      <c r="N56" s="40"/>
      <c r="O56" s="40"/>
      <c r="P56" s="40"/>
      <c r="Q56" s="40"/>
      <c r="R56" s="40"/>
    </row>
    <row r="57" ht="28.5" customHeight="1" spans="1:18">
      <c r="A57" s="45" t="s">
        <v>82</v>
      </c>
      <c r="B57" s="45" t="s">
        <v>106</v>
      </c>
      <c r="C57" s="45" t="s">
        <v>106</v>
      </c>
      <c r="D57" s="45"/>
      <c r="E57" s="49" t="s">
        <v>109</v>
      </c>
      <c r="F57" s="50">
        <v>4.22</v>
      </c>
      <c r="G57" s="50">
        <v>4.22</v>
      </c>
      <c r="H57" s="50"/>
      <c r="I57" s="52"/>
      <c r="J57" s="40"/>
      <c r="K57" s="40"/>
      <c r="L57" s="40"/>
      <c r="M57" s="40"/>
      <c r="N57" s="40"/>
      <c r="O57" s="40"/>
      <c r="P57" s="40"/>
      <c r="Q57" s="40"/>
      <c r="R57" s="40"/>
    </row>
    <row r="58" ht="28.5" customHeight="1" spans="1:18">
      <c r="A58" s="45" t="s">
        <v>82</v>
      </c>
      <c r="B58" s="45" t="s">
        <v>106</v>
      </c>
      <c r="C58" s="45" t="s">
        <v>87</v>
      </c>
      <c r="D58" s="45"/>
      <c r="E58" s="49" t="s">
        <v>110</v>
      </c>
      <c r="F58" s="50">
        <v>2.11</v>
      </c>
      <c r="G58" s="50">
        <v>2.11</v>
      </c>
      <c r="H58" s="50"/>
      <c r="I58" s="52"/>
      <c r="J58" s="40"/>
      <c r="K58" s="40"/>
      <c r="L58" s="40"/>
      <c r="M58" s="40"/>
      <c r="N58" s="40"/>
      <c r="O58" s="40"/>
      <c r="P58" s="40"/>
      <c r="Q58" s="40"/>
      <c r="R58" s="40"/>
    </row>
    <row r="59" ht="28.5" customHeight="1" spans="1:18">
      <c r="A59" s="45" t="s">
        <v>95</v>
      </c>
      <c r="B59" s="45" t="s">
        <v>89</v>
      </c>
      <c r="C59" s="45" t="s">
        <v>83</v>
      </c>
      <c r="D59" s="45"/>
      <c r="E59" s="49" t="s">
        <v>96</v>
      </c>
      <c r="F59" s="50">
        <v>1.75</v>
      </c>
      <c r="G59" s="50">
        <v>1.75</v>
      </c>
      <c r="H59" s="50"/>
      <c r="I59" s="52"/>
      <c r="J59" s="40"/>
      <c r="K59" s="40"/>
      <c r="L59" s="40"/>
      <c r="M59" s="40"/>
      <c r="N59" s="40"/>
      <c r="O59" s="40"/>
      <c r="P59" s="40"/>
      <c r="Q59" s="40"/>
      <c r="R59" s="40"/>
    </row>
    <row r="60" ht="28.5" customHeight="1" spans="1:18">
      <c r="A60" s="45" t="s">
        <v>95</v>
      </c>
      <c r="B60" s="45" t="s">
        <v>89</v>
      </c>
      <c r="C60" s="45" t="s">
        <v>97</v>
      </c>
      <c r="D60" s="45"/>
      <c r="E60" s="49" t="s">
        <v>98</v>
      </c>
      <c r="F60" s="50">
        <v>1.06</v>
      </c>
      <c r="G60" s="50">
        <v>1.06</v>
      </c>
      <c r="H60" s="50"/>
      <c r="I60" s="52"/>
      <c r="J60" s="40"/>
      <c r="K60" s="40"/>
      <c r="L60" s="40"/>
      <c r="M60" s="40"/>
      <c r="N60" s="40"/>
      <c r="O60" s="40"/>
      <c r="P60" s="40"/>
      <c r="Q60" s="40"/>
      <c r="R60" s="40"/>
    </row>
    <row r="61" ht="28.5" customHeight="1" spans="1:18">
      <c r="A61" s="45" t="s">
        <v>99</v>
      </c>
      <c r="B61" s="45" t="s">
        <v>85</v>
      </c>
      <c r="C61" s="45" t="s">
        <v>83</v>
      </c>
      <c r="D61" s="45"/>
      <c r="E61" s="49" t="s">
        <v>100</v>
      </c>
      <c r="F61" s="50">
        <v>3.16</v>
      </c>
      <c r="G61" s="50">
        <v>3.16</v>
      </c>
      <c r="H61" s="50"/>
      <c r="I61" s="52"/>
      <c r="J61" s="40"/>
      <c r="K61" s="40"/>
      <c r="L61" s="40"/>
      <c r="M61" s="40"/>
      <c r="N61" s="40"/>
      <c r="O61" s="40"/>
      <c r="P61" s="40"/>
      <c r="Q61" s="40"/>
      <c r="R61" s="40"/>
    </row>
    <row r="62" s="40" customFormat="1" ht="28.5" customHeight="1" spans="1:9">
      <c r="A62" s="45"/>
      <c r="B62" s="45"/>
      <c r="C62" s="45"/>
      <c r="D62" s="46" t="s">
        <v>74</v>
      </c>
      <c r="E62" s="47" t="s">
        <v>75</v>
      </c>
      <c r="F62" s="31">
        <v>391.052675</v>
      </c>
      <c r="G62" s="31">
        <v>271.252675</v>
      </c>
      <c r="H62" s="31">
        <v>119.8</v>
      </c>
      <c r="I62" s="51"/>
    </row>
    <row r="63" s="40" customFormat="1" ht="28.5" customHeight="1" spans="1:9">
      <c r="A63" s="45" t="s">
        <v>101</v>
      </c>
      <c r="B63" s="45" t="s">
        <v>102</v>
      </c>
      <c r="C63" s="45" t="s">
        <v>97</v>
      </c>
      <c r="D63" s="46"/>
      <c r="E63" s="47" t="s">
        <v>103</v>
      </c>
      <c r="F63" s="31">
        <v>1.862163</v>
      </c>
      <c r="G63" s="31">
        <v>1.862163</v>
      </c>
      <c r="H63" s="31"/>
      <c r="I63" s="51"/>
    </row>
    <row r="64" s="40" customFormat="1" ht="28.5" customHeight="1" spans="1:9">
      <c r="A64" s="45" t="s">
        <v>82</v>
      </c>
      <c r="B64" s="45" t="s">
        <v>83</v>
      </c>
      <c r="C64" s="45" t="s">
        <v>83</v>
      </c>
      <c r="D64" s="46"/>
      <c r="E64" s="47" t="s">
        <v>84</v>
      </c>
      <c r="F64" s="31">
        <v>211.45206</v>
      </c>
      <c r="G64" s="31">
        <v>211.45206</v>
      </c>
      <c r="H64" s="31"/>
      <c r="I64" s="51"/>
    </row>
    <row r="65" s="40" customFormat="1" ht="28.5" customHeight="1" spans="1:9">
      <c r="A65" s="45" t="s">
        <v>82</v>
      </c>
      <c r="B65" s="45" t="s">
        <v>83</v>
      </c>
      <c r="C65" s="45" t="s">
        <v>106</v>
      </c>
      <c r="D65" s="46"/>
      <c r="E65" s="47" t="s">
        <v>121</v>
      </c>
      <c r="F65" s="31">
        <v>114.8</v>
      </c>
      <c r="G65" s="31"/>
      <c r="H65" s="31">
        <v>114.8</v>
      </c>
      <c r="I65" s="51"/>
    </row>
    <row r="66" s="40" customFormat="1" ht="28.5" customHeight="1" spans="1:9">
      <c r="A66" s="45" t="s">
        <v>82</v>
      </c>
      <c r="B66" s="45" t="s">
        <v>83</v>
      </c>
      <c r="C66" s="45" t="s">
        <v>93</v>
      </c>
      <c r="D66" s="46"/>
      <c r="E66" s="47" t="s">
        <v>94</v>
      </c>
      <c r="F66" s="31">
        <v>5</v>
      </c>
      <c r="G66" s="31"/>
      <c r="H66" s="31">
        <v>5</v>
      </c>
      <c r="I66" s="51"/>
    </row>
    <row r="67" s="40" customFormat="1" ht="28.5" customHeight="1" spans="1:9">
      <c r="A67" s="45" t="s">
        <v>82</v>
      </c>
      <c r="B67" s="45" t="s">
        <v>106</v>
      </c>
      <c r="C67" s="45" t="s">
        <v>106</v>
      </c>
      <c r="D67" s="46"/>
      <c r="E67" s="47" t="s">
        <v>109</v>
      </c>
      <c r="F67" s="31">
        <v>19.863072</v>
      </c>
      <c r="G67" s="31">
        <v>19.863072</v>
      </c>
      <c r="H67" s="31"/>
      <c r="I67" s="51"/>
    </row>
    <row r="68" s="40" customFormat="1" ht="28.5" customHeight="1" spans="1:9">
      <c r="A68" s="45" t="s">
        <v>82</v>
      </c>
      <c r="B68" s="45" t="s">
        <v>106</v>
      </c>
      <c r="C68" s="45" t="s">
        <v>87</v>
      </c>
      <c r="D68" s="46"/>
      <c r="E68" s="47" t="s">
        <v>110</v>
      </c>
      <c r="F68" s="31">
        <v>9.931536</v>
      </c>
      <c r="G68" s="31">
        <v>9.931536</v>
      </c>
      <c r="H68" s="31"/>
      <c r="I68" s="51"/>
    </row>
    <row r="69" s="40" customFormat="1" ht="28.5" customHeight="1" spans="1:9">
      <c r="A69" s="45" t="s">
        <v>95</v>
      </c>
      <c r="B69" s="45" t="s">
        <v>89</v>
      </c>
      <c r="C69" s="45" t="s">
        <v>83</v>
      </c>
      <c r="D69" s="46"/>
      <c r="E69" s="47" t="s">
        <v>96</v>
      </c>
      <c r="F69" s="31">
        <v>8.280772</v>
      </c>
      <c r="G69" s="31">
        <v>8.280772</v>
      </c>
      <c r="H69" s="31"/>
      <c r="I69" s="51"/>
    </row>
    <row r="70" s="40" customFormat="1" ht="28.5" customHeight="1" spans="1:9">
      <c r="A70" s="45" t="s">
        <v>95</v>
      </c>
      <c r="B70" s="45" t="s">
        <v>89</v>
      </c>
      <c r="C70" s="45" t="s">
        <v>97</v>
      </c>
      <c r="D70" s="46"/>
      <c r="E70" s="47" t="s">
        <v>98</v>
      </c>
      <c r="F70" s="31">
        <v>4.965768</v>
      </c>
      <c r="G70" s="31">
        <v>4.965768</v>
      </c>
      <c r="H70" s="31"/>
      <c r="I70" s="51"/>
    </row>
    <row r="71" s="40" customFormat="1" ht="28.5" customHeight="1" spans="1:9">
      <c r="A71" s="45" t="s">
        <v>99</v>
      </c>
      <c r="B71" s="45" t="s">
        <v>85</v>
      </c>
      <c r="C71" s="45" t="s">
        <v>83</v>
      </c>
      <c r="D71" s="46"/>
      <c r="E71" s="47" t="s">
        <v>100</v>
      </c>
      <c r="F71" s="31">
        <v>14.897304</v>
      </c>
      <c r="G71" s="31">
        <v>14.897304</v>
      </c>
      <c r="H71" s="31"/>
      <c r="I71" s="51"/>
    </row>
  </sheetData>
  <sheetProtection formatCells="0" formatColumns="0" formatRows="0" insertRows="0" insertColumns="0" insertHyperlinks="0" deleteColumns="0" deleteRows="0" sort="0" autoFilter="0" pivotTables="0"/>
  <mergeCells count="2">
    <mergeCell ref="A2:I2"/>
    <mergeCell ref="A4:C4"/>
  </mergeCells>
  <pageMargins left="0.590551181102362" right="0.590551181102362" top="0.590551181102362" bottom="0.590551181102362" header="1.5" footer="1.5"/>
  <pageSetup paperSize="8" scale="8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workbookViewId="0">
      <selection activeCell="I14" sqref="I14"/>
    </sheetView>
  </sheetViews>
  <sheetFormatPr defaultColWidth="9.14285714285714" defaultRowHeight="12.75" customHeight="1" outlineLevelCol="4"/>
  <cols>
    <col min="1" max="1" width="46.5714285714286" style="1" customWidth="1"/>
    <col min="2" max="2" width="42.1428571428571" style="1" customWidth="1"/>
    <col min="3" max="3" width="45.8571428571429" style="1" customWidth="1"/>
    <col min="4" max="4" width="21.2857142857143" style="1" customWidth="1"/>
    <col min="5" max="5" width="9.14285714285714" style="1" customWidth="1"/>
  </cols>
  <sheetData>
    <row r="1" s="1" customFormat="1" ht="15" customHeight="1" spans="4:4">
      <c r="D1" s="4"/>
    </row>
    <row r="2" s="1" customFormat="1" ht="25.5" customHeight="1" spans="1:4">
      <c r="A2" s="3" t="s">
        <v>122</v>
      </c>
      <c r="B2" s="3"/>
      <c r="C2" s="3"/>
      <c r="D2" s="3"/>
    </row>
    <row r="3" s="1" customFormat="1" ht="15" customHeight="1" spans="4:4">
      <c r="D3" s="4" t="s">
        <v>1</v>
      </c>
    </row>
    <row r="4" s="1" customFormat="1" ht="16.5" customHeight="1" spans="1:4">
      <c r="A4" s="38" t="s">
        <v>2</v>
      </c>
      <c r="B4" s="39"/>
      <c r="C4" s="38" t="s">
        <v>3</v>
      </c>
      <c r="D4" s="39"/>
    </row>
    <row r="5" s="1" customFormat="1" ht="16.5" customHeight="1" spans="1:4">
      <c r="A5" s="9" t="s">
        <v>123</v>
      </c>
      <c r="B5" s="9" t="s">
        <v>124</v>
      </c>
      <c r="C5" s="9" t="s">
        <v>6</v>
      </c>
      <c r="D5" s="9" t="s">
        <v>124</v>
      </c>
    </row>
    <row r="6" s="1" customFormat="1" ht="16.5" customHeight="1" spans="1:5">
      <c r="A6" s="11" t="s">
        <v>125</v>
      </c>
      <c r="B6" s="31">
        <f>B7</f>
        <v>15283.61</v>
      </c>
      <c r="C6" s="30" t="s">
        <v>126</v>
      </c>
      <c r="D6" s="31">
        <f>SUM(D7:D32)</f>
        <v>16246.19</v>
      </c>
      <c r="E6" s="40"/>
    </row>
    <row r="7" s="1" customFormat="1" ht="16.5" customHeight="1" spans="1:5">
      <c r="A7" s="11" t="s">
        <v>127</v>
      </c>
      <c r="B7" s="31">
        <f>SUM(B8:B9)</f>
        <v>15283.61</v>
      </c>
      <c r="C7" s="30" t="s">
        <v>128</v>
      </c>
      <c r="D7" s="31"/>
      <c r="E7" s="40"/>
    </row>
    <row r="8" s="1" customFormat="1" ht="16.5" customHeight="1" spans="1:5">
      <c r="A8" s="41" t="s">
        <v>9</v>
      </c>
      <c r="B8" s="31"/>
      <c r="C8" s="30" t="s">
        <v>129</v>
      </c>
      <c r="D8" s="31"/>
      <c r="E8" s="40"/>
    </row>
    <row r="9" s="1" customFormat="1" ht="16.5" customHeight="1" spans="1:5">
      <c r="A9" s="41" t="s">
        <v>11</v>
      </c>
      <c r="B9" s="31">
        <v>15283.61</v>
      </c>
      <c r="C9" s="30" t="s">
        <v>130</v>
      </c>
      <c r="D9" s="31"/>
      <c r="E9" s="40"/>
    </row>
    <row r="10" s="1" customFormat="1" ht="16.5" customHeight="1" spans="1:5">
      <c r="A10" s="11" t="s">
        <v>131</v>
      </c>
      <c r="B10" s="31"/>
      <c r="C10" s="30" t="s">
        <v>132</v>
      </c>
      <c r="D10" s="31"/>
      <c r="E10" s="40"/>
    </row>
    <row r="11" s="1" customFormat="1" ht="16.5" customHeight="1" spans="1:5">
      <c r="A11" s="41" t="s">
        <v>9</v>
      </c>
      <c r="B11" s="31"/>
      <c r="C11" s="30" t="s">
        <v>133</v>
      </c>
      <c r="D11" s="31">
        <v>880.16</v>
      </c>
      <c r="E11" s="40"/>
    </row>
    <row r="12" s="1" customFormat="1" ht="16.5" customHeight="1" spans="1:5">
      <c r="A12" s="41" t="s">
        <v>11</v>
      </c>
      <c r="B12" s="31"/>
      <c r="C12" s="30" t="s">
        <v>134</v>
      </c>
      <c r="D12" s="31"/>
      <c r="E12" s="40"/>
    </row>
    <row r="13" s="1" customFormat="1" ht="16.5" customHeight="1" spans="1:5">
      <c r="A13" s="11" t="s">
        <v>135</v>
      </c>
      <c r="B13" s="31"/>
      <c r="C13" s="30" t="s">
        <v>136</v>
      </c>
      <c r="D13" s="31"/>
      <c r="E13" s="40"/>
    </row>
    <row r="14" s="1" customFormat="1" ht="16.5" customHeight="1" spans="1:5">
      <c r="A14" s="41" t="s">
        <v>9</v>
      </c>
      <c r="B14" s="31"/>
      <c r="C14" s="30" t="s">
        <v>137</v>
      </c>
      <c r="D14" s="31">
        <v>14756.32</v>
      </c>
      <c r="E14" s="40"/>
    </row>
    <row r="15" s="1" customFormat="1" ht="16.5" customHeight="1" spans="1:5">
      <c r="A15" s="41" t="s">
        <v>11</v>
      </c>
      <c r="B15" s="31"/>
      <c r="C15" s="30" t="s">
        <v>138</v>
      </c>
      <c r="D15" s="31">
        <v>198.83</v>
      </c>
      <c r="E15" s="40"/>
    </row>
    <row r="16" s="1" customFormat="1" ht="16.5" customHeight="1" spans="1:5">
      <c r="A16" s="11" t="s">
        <v>139</v>
      </c>
      <c r="B16" s="31">
        <v>962.55</v>
      </c>
      <c r="C16" s="30" t="s">
        <v>140</v>
      </c>
      <c r="D16" s="31"/>
      <c r="E16" s="40"/>
    </row>
    <row r="17" s="1" customFormat="1" ht="16.5" customHeight="1" spans="1:5">
      <c r="A17" s="11" t="s">
        <v>127</v>
      </c>
      <c r="B17" s="31">
        <v>965.22</v>
      </c>
      <c r="C17" s="30" t="s">
        <v>141</v>
      </c>
      <c r="D17" s="31"/>
      <c r="E17" s="40"/>
    </row>
    <row r="18" s="1" customFormat="1" ht="16.5" customHeight="1" spans="1:5">
      <c r="A18" s="11" t="s">
        <v>131</v>
      </c>
      <c r="B18" s="31"/>
      <c r="C18" s="30" t="s">
        <v>142</v>
      </c>
      <c r="D18" s="31"/>
      <c r="E18" s="40"/>
    </row>
    <row r="19" s="1" customFormat="1" ht="16.5" customHeight="1" spans="1:5">
      <c r="A19" s="11" t="s">
        <v>135</v>
      </c>
      <c r="B19" s="31"/>
      <c r="C19" s="30" t="s">
        <v>143</v>
      </c>
      <c r="D19" s="31"/>
      <c r="E19" s="40"/>
    </row>
    <row r="20" s="1" customFormat="1" ht="16.5" customHeight="1" spans="1:5">
      <c r="A20" s="41"/>
      <c r="B20" s="31"/>
      <c r="C20" s="30" t="s">
        <v>144</v>
      </c>
      <c r="D20" s="31"/>
      <c r="E20" s="40"/>
    </row>
    <row r="21" s="1" customFormat="1" ht="16.5" customHeight="1" spans="1:5">
      <c r="A21" s="41"/>
      <c r="B21" s="31"/>
      <c r="C21" s="30" t="s">
        <v>145</v>
      </c>
      <c r="D21" s="31"/>
      <c r="E21" s="40"/>
    </row>
    <row r="22" s="1" customFormat="1" ht="16.5" customHeight="1" spans="1:5">
      <c r="A22" s="11"/>
      <c r="B22" s="31"/>
      <c r="C22" s="30" t="s">
        <v>146</v>
      </c>
      <c r="D22" s="31"/>
      <c r="E22" s="40"/>
    </row>
    <row r="23" s="1" customFormat="1" ht="16.5" customHeight="1" spans="1:5">
      <c r="A23" s="11"/>
      <c r="B23" s="31"/>
      <c r="C23" s="30" t="s">
        <v>147</v>
      </c>
      <c r="D23" s="31"/>
      <c r="E23" s="40"/>
    </row>
    <row r="24" s="1" customFormat="1" ht="16.5" customHeight="1" spans="1:5">
      <c r="A24" s="11"/>
      <c r="B24" s="31"/>
      <c r="C24" s="30" t="s">
        <v>148</v>
      </c>
      <c r="D24" s="31"/>
      <c r="E24" s="40"/>
    </row>
    <row r="25" s="1" customFormat="1" ht="16.5" customHeight="1" spans="1:5">
      <c r="A25" s="11"/>
      <c r="B25" s="31"/>
      <c r="C25" s="30" t="s">
        <v>149</v>
      </c>
      <c r="D25" s="31">
        <v>410.88</v>
      </c>
      <c r="E25" s="40"/>
    </row>
    <row r="26" s="1" customFormat="1" ht="16.5" customHeight="1" spans="1:5">
      <c r="A26" s="11"/>
      <c r="B26" s="31"/>
      <c r="C26" s="30" t="s">
        <v>150</v>
      </c>
      <c r="D26" s="31"/>
      <c r="E26" s="40"/>
    </row>
    <row r="27" s="1" customFormat="1" ht="16.5" customHeight="1" spans="1:5">
      <c r="A27" s="11"/>
      <c r="B27" s="31"/>
      <c r="C27" s="30" t="s">
        <v>151</v>
      </c>
      <c r="D27" s="31"/>
      <c r="E27" s="40"/>
    </row>
    <row r="28" s="1" customFormat="1" ht="16.5" customHeight="1" spans="1:5">
      <c r="A28" s="11"/>
      <c r="B28" s="31"/>
      <c r="C28" s="30" t="s">
        <v>152</v>
      </c>
      <c r="D28" s="31"/>
      <c r="E28" s="40"/>
    </row>
    <row r="29" s="1" customFormat="1" ht="16.5" customHeight="1" spans="1:5">
      <c r="A29" s="11"/>
      <c r="B29" s="31"/>
      <c r="C29" s="30" t="s">
        <v>153</v>
      </c>
      <c r="D29" s="31"/>
      <c r="E29" s="40"/>
    </row>
    <row r="30" s="1" customFormat="1" ht="16.5" customHeight="1" spans="1:5">
      <c r="A30" s="11"/>
      <c r="B30" s="31"/>
      <c r="C30" s="30" t="s">
        <v>154</v>
      </c>
      <c r="D30" s="31"/>
      <c r="E30" s="40"/>
    </row>
    <row r="31" s="1" customFormat="1" ht="16.5" customHeight="1" spans="1:4">
      <c r="A31" s="11"/>
      <c r="B31" s="12"/>
      <c r="C31" s="11" t="s">
        <v>155</v>
      </c>
      <c r="D31" s="12"/>
    </row>
    <row r="32" s="1" customFormat="1" ht="16.5" customHeight="1" spans="1:4">
      <c r="A32" s="11"/>
      <c r="B32" s="12"/>
      <c r="C32" s="11" t="s">
        <v>156</v>
      </c>
      <c r="D32" s="12"/>
    </row>
    <row r="33" s="1" customFormat="1" ht="16.5" customHeight="1" spans="1:4">
      <c r="A33" s="11"/>
      <c r="B33" s="12"/>
      <c r="C33" s="11" t="s">
        <v>157</v>
      </c>
      <c r="D33" s="12"/>
    </row>
    <row r="34" s="1" customFormat="1" ht="16.5" customHeight="1" spans="1:4">
      <c r="A34" s="9" t="s">
        <v>48</v>
      </c>
      <c r="B34" s="12">
        <f>B16+B6</f>
        <v>16246.16</v>
      </c>
      <c r="C34" s="9" t="s">
        <v>49</v>
      </c>
      <c r="D34" s="12">
        <f>D6+D33</f>
        <v>16246.19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showGridLines="0" tabSelected="1" topLeftCell="B52" workbookViewId="0">
      <selection activeCell="F15" sqref="F15"/>
    </sheetView>
  </sheetViews>
  <sheetFormatPr defaultColWidth="9.14285714285714" defaultRowHeight="12.75" customHeight="1"/>
  <cols>
    <col min="1" max="3" width="11.7142857142857" style="1" customWidth="1"/>
    <col min="4" max="4" width="19.2857142857143" style="1" customWidth="1"/>
    <col min="5" max="5" width="56" style="1" customWidth="1"/>
    <col min="6" max="6" width="21.7142857142857" style="1" customWidth="1"/>
    <col min="7" max="7" width="20.4285714285714" style="1" customWidth="1"/>
    <col min="8" max="8" width="20.7142857142857" style="1" customWidth="1"/>
    <col min="9" max="9" width="18.8571428571429" style="1" customWidth="1"/>
    <col min="10" max="10" width="24.7142857142857" style="1" customWidth="1"/>
    <col min="11" max="11" width="15.2857142857143" style="1" customWidth="1"/>
    <col min="12" max="12" width="9.14285714285714" style="1" customWidth="1"/>
  </cols>
  <sheetData>
    <row r="1" s="1" customFormat="1" ht="1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4"/>
    </row>
    <row r="2" s="1" customFormat="1" ht="25.5" customHeight="1" spans="1:1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5" customHeight="1" spans="1:11">
      <c r="A3" s="2"/>
      <c r="B3" s="2"/>
      <c r="C3" s="2"/>
      <c r="D3" s="2"/>
      <c r="E3" s="2"/>
      <c r="F3" s="2"/>
      <c r="G3" s="2"/>
      <c r="H3" s="2"/>
      <c r="I3" s="2"/>
      <c r="J3" s="4"/>
      <c r="K3" s="4" t="s">
        <v>51</v>
      </c>
    </row>
    <row r="4" s="1" customFormat="1" ht="16.5" customHeight="1" spans="1:11">
      <c r="A4" s="8" t="s">
        <v>77</v>
      </c>
      <c r="B4" s="8"/>
      <c r="C4" s="8"/>
      <c r="D4" s="8" t="s">
        <v>52</v>
      </c>
      <c r="E4" s="8" t="s">
        <v>78</v>
      </c>
      <c r="F4" s="8" t="s">
        <v>54</v>
      </c>
      <c r="G4" s="8" t="s">
        <v>79</v>
      </c>
      <c r="H4" s="8"/>
      <c r="I4" s="8"/>
      <c r="J4" s="8" t="s">
        <v>80</v>
      </c>
      <c r="K4" s="8" t="s">
        <v>81</v>
      </c>
    </row>
    <row r="5" s="1" customFormat="1" ht="21.75" customHeight="1" spans="1:11">
      <c r="A5" s="8"/>
      <c r="B5" s="8"/>
      <c r="C5" s="8"/>
      <c r="D5" s="8"/>
      <c r="E5" s="8"/>
      <c r="F5" s="8"/>
      <c r="G5" s="8" t="s">
        <v>56</v>
      </c>
      <c r="H5" s="8" t="s">
        <v>159</v>
      </c>
      <c r="I5" s="8" t="s">
        <v>160</v>
      </c>
      <c r="J5" s="8"/>
      <c r="K5" s="8"/>
    </row>
    <row r="6" s="1" customFormat="1" ht="12" customHeight="1" spans="1:11">
      <c r="A6" s="8" t="s">
        <v>62</v>
      </c>
      <c r="B6" s="8" t="s">
        <v>62</v>
      </c>
      <c r="C6" s="8" t="s">
        <v>62</v>
      </c>
      <c r="D6" s="8" t="s">
        <v>62</v>
      </c>
      <c r="E6" s="8" t="s">
        <v>62</v>
      </c>
      <c r="F6" s="8">
        <v>1</v>
      </c>
      <c r="G6" s="8">
        <v>2</v>
      </c>
      <c r="H6" s="8">
        <v>3</v>
      </c>
      <c r="I6" s="8">
        <v>4</v>
      </c>
      <c r="J6" s="8">
        <v>5</v>
      </c>
      <c r="K6" s="8">
        <v>6</v>
      </c>
    </row>
    <row r="7" s="1" customFormat="1" ht="30" customHeight="1" spans="1:11">
      <c r="A7" s="32"/>
      <c r="B7" s="32"/>
      <c r="C7" s="32"/>
      <c r="D7" s="33"/>
      <c r="E7" s="16" t="s">
        <v>54</v>
      </c>
      <c r="F7" s="12">
        <v>15283.61</v>
      </c>
      <c r="G7" s="12">
        <v>2782.03</v>
      </c>
      <c r="H7" s="12">
        <v>2561.68</v>
      </c>
      <c r="I7" s="12">
        <v>220.35</v>
      </c>
      <c r="J7" s="12">
        <f t="shared" ref="F7:J8" si="0">J8+J18+J30+J40+J49+J58</f>
        <v>12501.58</v>
      </c>
      <c r="K7" s="12"/>
    </row>
    <row r="8" s="1" customFormat="1" ht="30" customHeight="1" spans="1:11">
      <c r="A8" s="32"/>
      <c r="B8" s="32"/>
      <c r="C8" s="32"/>
      <c r="D8" s="33" t="s">
        <v>63</v>
      </c>
      <c r="E8" s="16" t="s">
        <v>64</v>
      </c>
      <c r="F8" s="12">
        <f t="shared" si="0"/>
        <v>15283.60821</v>
      </c>
      <c r="G8" s="12">
        <f t="shared" si="0"/>
        <v>2782.02821</v>
      </c>
      <c r="H8" s="12">
        <f t="shared" si="0"/>
        <v>2561.677613</v>
      </c>
      <c r="I8" s="12">
        <f t="shared" si="0"/>
        <v>220.350597</v>
      </c>
      <c r="J8" s="12">
        <f t="shared" si="0"/>
        <v>12501.58</v>
      </c>
      <c r="K8" s="34"/>
    </row>
    <row r="9" s="1" customFormat="1" ht="30" customHeight="1" spans="1:11">
      <c r="A9" s="32"/>
      <c r="B9" s="32"/>
      <c r="C9" s="32"/>
      <c r="D9" s="33" t="s">
        <v>65</v>
      </c>
      <c r="E9" s="16" t="s">
        <v>64</v>
      </c>
      <c r="F9" s="12">
        <v>1318.01175</v>
      </c>
      <c r="G9" s="12">
        <v>689.51175</v>
      </c>
      <c r="H9" s="12">
        <v>614.531203</v>
      </c>
      <c r="I9" s="12">
        <v>74.980547</v>
      </c>
      <c r="J9" s="35">
        <v>628.5</v>
      </c>
      <c r="K9" s="36"/>
    </row>
    <row r="10" s="1" customFormat="1" ht="30" customHeight="1" spans="1:11">
      <c r="A10" s="32" t="s">
        <v>82</v>
      </c>
      <c r="B10" s="32" t="s">
        <v>83</v>
      </c>
      <c r="C10" s="32" t="s">
        <v>83</v>
      </c>
      <c r="D10" s="33"/>
      <c r="E10" s="16" t="s">
        <v>84</v>
      </c>
      <c r="F10" s="12">
        <v>922.19272</v>
      </c>
      <c r="G10" s="12">
        <v>587.19272</v>
      </c>
      <c r="H10" s="12">
        <v>512.212173</v>
      </c>
      <c r="I10" s="12">
        <v>74.980547</v>
      </c>
      <c r="J10" s="35">
        <v>335</v>
      </c>
      <c r="K10" s="36"/>
    </row>
    <row r="11" s="1" customFormat="1" ht="30" customHeight="1" spans="1:11">
      <c r="A11" s="32" t="s">
        <v>82</v>
      </c>
      <c r="B11" s="32" t="s">
        <v>83</v>
      </c>
      <c r="C11" s="32" t="s">
        <v>85</v>
      </c>
      <c r="D11" s="33"/>
      <c r="E11" s="16" t="s">
        <v>86</v>
      </c>
      <c r="F11" s="12">
        <v>197.5</v>
      </c>
      <c r="G11" s="12"/>
      <c r="H11" s="12"/>
      <c r="I11" s="12"/>
      <c r="J11" s="35">
        <v>197.5</v>
      </c>
      <c r="K11" s="36"/>
    </row>
    <row r="12" s="1" customFormat="1" ht="30" customHeight="1" spans="1:11">
      <c r="A12" s="32" t="s">
        <v>82</v>
      </c>
      <c r="B12" s="32" t="s">
        <v>83</v>
      </c>
      <c r="C12" s="32" t="s">
        <v>87</v>
      </c>
      <c r="D12" s="33"/>
      <c r="E12" s="16" t="s">
        <v>88</v>
      </c>
      <c r="F12" s="12">
        <v>33</v>
      </c>
      <c r="G12" s="12"/>
      <c r="H12" s="12"/>
      <c r="I12" s="12"/>
      <c r="J12" s="35">
        <v>33</v>
      </c>
      <c r="K12" s="36"/>
    </row>
    <row r="13" s="1" customFormat="1" ht="30" customHeight="1" spans="1:11">
      <c r="A13" s="32" t="s">
        <v>82</v>
      </c>
      <c r="B13" s="32" t="s">
        <v>83</v>
      </c>
      <c r="C13" s="32" t="s">
        <v>89</v>
      </c>
      <c r="D13" s="33"/>
      <c r="E13" s="16" t="s">
        <v>90</v>
      </c>
      <c r="F13" s="12">
        <v>20</v>
      </c>
      <c r="G13" s="12"/>
      <c r="H13" s="12"/>
      <c r="I13" s="12"/>
      <c r="J13" s="35">
        <v>20</v>
      </c>
      <c r="K13" s="36"/>
    </row>
    <row r="14" s="1" customFormat="1" ht="30" customHeight="1" spans="1:11">
      <c r="A14" s="32" t="s">
        <v>82</v>
      </c>
      <c r="B14" s="32" t="s">
        <v>83</v>
      </c>
      <c r="C14" s="32" t="s">
        <v>91</v>
      </c>
      <c r="D14" s="33"/>
      <c r="E14" s="16" t="s">
        <v>92</v>
      </c>
      <c r="F14" s="12">
        <v>7</v>
      </c>
      <c r="G14" s="12"/>
      <c r="H14" s="12"/>
      <c r="I14" s="12"/>
      <c r="J14" s="35">
        <v>7</v>
      </c>
      <c r="K14" s="36"/>
    </row>
    <row r="15" s="1" customFormat="1" ht="30" customHeight="1" spans="1:11">
      <c r="A15" s="32" t="s">
        <v>82</v>
      </c>
      <c r="B15" s="32" t="s">
        <v>83</v>
      </c>
      <c r="C15" s="32" t="s">
        <v>93</v>
      </c>
      <c r="D15" s="33"/>
      <c r="E15" s="16" t="s">
        <v>94</v>
      </c>
      <c r="F15" s="12">
        <v>36</v>
      </c>
      <c r="G15" s="12"/>
      <c r="H15" s="12"/>
      <c r="I15" s="12"/>
      <c r="J15" s="35">
        <v>36</v>
      </c>
      <c r="K15" s="36"/>
    </row>
    <row r="16" s="1" customFormat="1" ht="30" customHeight="1" spans="1:11">
      <c r="A16" s="32" t="s">
        <v>95</v>
      </c>
      <c r="B16" s="32" t="s">
        <v>89</v>
      </c>
      <c r="C16" s="32" t="s">
        <v>83</v>
      </c>
      <c r="D16" s="33"/>
      <c r="E16" s="16" t="s">
        <v>96</v>
      </c>
      <c r="F16" s="12">
        <v>37.786246</v>
      </c>
      <c r="G16" s="12">
        <v>37.786246</v>
      </c>
      <c r="H16" s="12">
        <v>37.786246</v>
      </c>
      <c r="I16" s="12"/>
      <c r="J16" s="35"/>
      <c r="K16" s="36"/>
    </row>
    <row r="17" s="1" customFormat="1" ht="30" customHeight="1" spans="1:11">
      <c r="A17" s="32" t="s">
        <v>95</v>
      </c>
      <c r="B17" s="32" t="s">
        <v>89</v>
      </c>
      <c r="C17" s="32" t="s">
        <v>97</v>
      </c>
      <c r="D17" s="33"/>
      <c r="E17" s="16" t="s">
        <v>98</v>
      </c>
      <c r="F17" s="12">
        <v>16.133196</v>
      </c>
      <c r="G17" s="12">
        <v>16.133196</v>
      </c>
      <c r="H17" s="12">
        <v>16.133196</v>
      </c>
      <c r="I17" s="12"/>
      <c r="J17" s="35"/>
      <c r="K17" s="36"/>
    </row>
    <row r="18" s="1" customFormat="1" ht="30" customHeight="1" spans="1:11">
      <c r="A18" s="32" t="s">
        <v>99</v>
      </c>
      <c r="B18" s="32" t="s">
        <v>85</v>
      </c>
      <c r="C18" s="32" t="s">
        <v>83</v>
      </c>
      <c r="D18" s="33"/>
      <c r="E18" s="16" t="s">
        <v>100</v>
      </c>
      <c r="F18" s="12">
        <v>48.399588</v>
      </c>
      <c r="G18" s="12">
        <v>48.399588</v>
      </c>
      <c r="H18" s="12">
        <v>48.399588</v>
      </c>
      <c r="I18" s="12"/>
      <c r="J18" s="35"/>
      <c r="K18" s="36"/>
    </row>
    <row r="19" s="1" customFormat="1" ht="30" customHeight="1" spans="1:11">
      <c r="A19" s="32"/>
      <c r="B19" s="32"/>
      <c r="C19" s="32"/>
      <c r="D19" s="33" t="s">
        <v>66</v>
      </c>
      <c r="E19" s="16" t="s">
        <v>67</v>
      </c>
      <c r="F19" s="12">
        <v>12134.815532</v>
      </c>
      <c r="G19" s="12">
        <v>560.535532</v>
      </c>
      <c r="H19" s="12">
        <v>496.704573</v>
      </c>
      <c r="I19" s="12">
        <v>63.830959</v>
      </c>
      <c r="J19" s="35">
        <v>11574.28</v>
      </c>
      <c r="K19" s="36"/>
    </row>
    <row r="20" s="1" customFormat="1" ht="30" customHeight="1" spans="1:11">
      <c r="A20" s="32" t="s">
        <v>101</v>
      </c>
      <c r="B20" s="32" t="s">
        <v>102</v>
      </c>
      <c r="C20" s="32" t="s">
        <v>97</v>
      </c>
      <c r="D20" s="33"/>
      <c r="E20" s="16" t="s">
        <v>103</v>
      </c>
      <c r="F20" s="12">
        <v>4.444697</v>
      </c>
      <c r="G20" s="12">
        <v>4.444697</v>
      </c>
      <c r="H20" s="12"/>
      <c r="I20" s="12">
        <v>4.444697</v>
      </c>
      <c r="J20" s="35"/>
      <c r="K20" s="36"/>
    </row>
    <row r="21" s="1" customFormat="1" ht="30" customHeight="1" spans="1:11">
      <c r="A21" s="32" t="s">
        <v>82</v>
      </c>
      <c r="B21" s="32" t="s">
        <v>83</v>
      </c>
      <c r="C21" s="32" t="s">
        <v>104</v>
      </c>
      <c r="D21" s="33"/>
      <c r="E21" s="16" t="s">
        <v>105</v>
      </c>
      <c r="F21" s="12">
        <v>430.646163</v>
      </c>
      <c r="G21" s="12">
        <v>410.646163</v>
      </c>
      <c r="H21" s="12">
        <v>351.259901</v>
      </c>
      <c r="I21" s="12">
        <v>59.386262</v>
      </c>
      <c r="J21" s="35">
        <v>20</v>
      </c>
      <c r="K21" s="36"/>
    </row>
    <row r="22" s="1" customFormat="1" ht="30" customHeight="1" spans="1:11">
      <c r="A22" s="32" t="s">
        <v>82</v>
      </c>
      <c r="B22" s="32" t="s">
        <v>106</v>
      </c>
      <c r="C22" s="32" t="s">
        <v>83</v>
      </c>
      <c r="D22" s="33"/>
      <c r="E22" s="16" t="s">
        <v>107</v>
      </c>
      <c r="F22" s="12">
        <v>2119.28</v>
      </c>
      <c r="G22" s="12"/>
      <c r="H22" s="12"/>
      <c r="I22" s="12"/>
      <c r="J22" s="35">
        <v>2119.28</v>
      </c>
      <c r="K22" s="36"/>
    </row>
    <row r="23" s="1" customFormat="1" ht="30" customHeight="1" spans="1:11">
      <c r="A23" s="32" t="s">
        <v>82</v>
      </c>
      <c r="B23" s="32" t="s">
        <v>106</v>
      </c>
      <c r="C23" s="32" t="s">
        <v>85</v>
      </c>
      <c r="D23" s="33"/>
      <c r="E23" s="16" t="s">
        <v>108</v>
      </c>
      <c r="F23" s="12">
        <v>195</v>
      </c>
      <c r="G23" s="12"/>
      <c r="H23" s="12"/>
      <c r="I23" s="12"/>
      <c r="J23" s="35">
        <v>195</v>
      </c>
      <c r="K23" s="36"/>
    </row>
    <row r="24" s="1" customFormat="1" ht="30" customHeight="1" spans="1:11">
      <c r="A24" s="32" t="s">
        <v>82</v>
      </c>
      <c r="B24" s="32" t="s">
        <v>106</v>
      </c>
      <c r="C24" s="32" t="s">
        <v>106</v>
      </c>
      <c r="D24" s="33"/>
      <c r="E24" s="16" t="s">
        <v>109</v>
      </c>
      <c r="F24" s="12">
        <v>47.410096</v>
      </c>
      <c r="G24" s="12">
        <v>47.410096</v>
      </c>
      <c r="H24" s="12">
        <v>47.410096</v>
      </c>
      <c r="I24" s="12"/>
      <c r="J24" s="35"/>
      <c r="K24" s="36"/>
    </row>
    <row r="25" s="1" customFormat="1" ht="30" customHeight="1" spans="1:11">
      <c r="A25" s="32" t="s">
        <v>82</v>
      </c>
      <c r="B25" s="32" t="s">
        <v>106</v>
      </c>
      <c r="C25" s="32" t="s">
        <v>87</v>
      </c>
      <c r="D25" s="33"/>
      <c r="E25" s="16" t="s">
        <v>110</v>
      </c>
      <c r="F25" s="12">
        <v>7523.705048</v>
      </c>
      <c r="G25" s="12">
        <v>23.705048</v>
      </c>
      <c r="H25" s="12">
        <v>23.705048</v>
      </c>
      <c r="I25" s="12"/>
      <c r="J25" s="35">
        <v>7500</v>
      </c>
      <c r="K25" s="36"/>
    </row>
    <row r="26" s="1" customFormat="1" ht="30" customHeight="1" spans="1:11">
      <c r="A26" s="32" t="s">
        <v>82</v>
      </c>
      <c r="B26" s="32" t="s">
        <v>102</v>
      </c>
      <c r="C26" s="32" t="s">
        <v>83</v>
      </c>
      <c r="D26" s="33"/>
      <c r="E26" s="16" t="s">
        <v>111</v>
      </c>
      <c r="F26" s="12">
        <v>1701.74148</v>
      </c>
      <c r="G26" s="12">
        <v>1.74148</v>
      </c>
      <c r="H26" s="12">
        <v>1.74148</v>
      </c>
      <c r="I26" s="12"/>
      <c r="J26" s="35">
        <v>1700</v>
      </c>
      <c r="K26" s="36"/>
    </row>
    <row r="27" s="1" customFormat="1" ht="30" customHeight="1" spans="1:11">
      <c r="A27" s="32" t="s">
        <v>82</v>
      </c>
      <c r="B27" s="32" t="s">
        <v>93</v>
      </c>
      <c r="C27" s="32" t="s">
        <v>93</v>
      </c>
      <c r="D27" s="33"/>
      <c r="E27" s="16" t="s">
        <v>112</v>
      </c>
      <c r="F27" s="12">
        <v>40</v>
      </c>
      <c r="G27" s="12"/>
      <c r="H27" s="12"/>
      <c r="I27" s="12"/>
      <c r="J27" s="35">
        <v>40</v>
      </c>
      <c r="K27" s="36"/>
    </row>
    <row r="28" s="1" customFormat="1" ht="30" customHeight="1" spans="1:11">
      <c r="A28" s="32" t="s">
        <v>95</v>
      </c>
      <c r="B28" s="32" t="s">
        <v>89</v>
      </c>
      <c r="C28" s="32" t="s">
        <v>83</v>
      </c>
      <c r="D28" s="33"/>
      <c r="E28" s="16" t="s">
        <v>96</v>
      </c>
      <c r="F28" s="12">
        <v>19.747888</v>
      </c>
      <c r="G28" s="12">
        <v>19.747888</v>
      </c>
      <c r="H28" s="12">
        <v>19.747888</v>
      </c>
      <c r="I28" s="12"/>
      <c r="J28" s="35"/>
      <c r="K28" s="36"/>
    </row>
    <row r="29" s="1" customFormat="1" ht="30" customHeight="1" spans="1:11">
      <c r="A29" s="32" t="s">
        <v>95</v>
      </c>
      <c r="B29" s="32" t="s">
        <v>89</v>
      </c>
      <c r="C29" s="32" t="s">
        <v>97</v>
      </c>
      <c r="D29" s="33"/>
      <c r="E29" s="16" t="s">
        <v>98</v>
      </c>
      <c r="F29" s="12">
        <v>17.282588</v>
      </c>
      <c r="G29" s="12">
        <v>17.282588</v>
      </c>
      <c r="H29" s="12">
        <v>17.282588</v>
      </c>
      <c r="I29" s="12"/>
      <c r="J29" s="35"/>
      <c r="K29" s="36"/>
    </row>
    <row r="30" s="1" customFormat="1" ht="30" customHeight="1" spans="1:11">
      <c r="A30" s="32" t="s">
        <v>99</v>
      </c>
      <c r="B30" s="32" t="s">
        <v>85</v>
      </c>
      <c r="C30" s="32" t="s">
        <v>83</v>
      </c>
      <c r="D30" s="33"/>
      <c r="E30" s="16" t="s">
        <v>100</v>
      </c>
      <c r="F30" s="12">
        <v>35.557572</v>
      </c>
      <c r="G30" s="12">
        <v>35.557572</v>
      </c>
      <c r="H30" s="12">
        <v>35.557572</v>
      </c>
      <c r="I30" s="12"/>
      <c r="J30" s="35"/>
      <c r="K30" s="36"/>
    </row>
    <row r="31" s="1" customFormat="1" ht="30" customHeight="1" spans="1:11">
      <c r="A31" s="32"/>
      <c r="B31" s="32"/>
      <c r="C31" s="32"/>
      <c r="D31" s="33" t="s">
        <v>68</v>
      </c>
      <c r="E31" s="16" t="s">
        <v>69</v>
      </c>
      <c r="F31" s="12">
        <v>242.657992</v>
      </c>
      <c r="G31" s="12">
        <v>215.657992</v>
      </c>
      <c r="H31" s="12">
        <v>187.917177</v>
      </c>
      <c r="I31" s="12">
        <v>27.740815</v>
      </c>
      <c r="J31" s="35">
        <v>27</v>
      </c>
      <c r="K31" s="36"/>
    </row>
    <row r="32" s="1" customFormat="1" ht="30" customHeight="1" spans="1:11">
      <c r="A32" s="32" t="s">
        <v>101</v>
      </c>
      <c r="B32" s="32" t="s">
        <v>102</v>
      </c>
      <c r="C32" s="32" t="s">
        <v>97</v>
      </c>
      <c r="D32" s="33"/>
      <c r="E32" s="16" t="s">
        <v>103</v>
      </c>
      <c r="F32" s="12">
        <v>1.880921</v>
      </c>
      <c r="G32" s="12">
        <v>1.880921</v>
      </c>
      <c r="H32" s="12"/>
      <c r="I32" s="12">
        <v>1.880921</v>
      </c>
      <c r="J32" s="35"/>
      <c r="K32" s="36"/>
    </row>
    <row r="33" s="1" customFormat="1" ht="30" customHeight="1" spans="1:11">
      <c r="A33" s="32" t="s">
        <v>82</v>
      </c>
      <c r="B33" s="32" t="s">
        <v>83</v>
      </c>
      <c r="C33" s="32" t="s">
        <v>87</v>
      </c>
      <c r="D33" s="33"/>
      <c r="E33" s="16" t="s">
        <v>88</v>
      </c>
      <c r="F33" s="12">
        <v>190.69217</v>
      </c>
      <c r="G33" s="12">
        <v>163.69217</v>
      </c>
      <c r="H33" s="12">
        <v>137.982276</v>
      </c>
      <c r="I33" s="12">
        <v>25.709894</v>
      </c>
      <c r="J33" s="35">
        <v>27</v>
      </c>
      <c r="K33" s="36"/>
    </row>
    <row r="34" s="1" customFormat="1" ht="30" customHeight="1" spans="1:11">
      <c r="A34" s="32" t="s">
        <v>82</v>
      </c>
      <c r="B34" s="32" t="s">
        <v>106</v>
      </c>
      <c r="C34" s="32" t="s">
        <v>85</v>
      </c>
      <c r="D34" s="33"/>
      <c r="E34" s="16" t="s">
        <v>108</v>
      </c>
      <c r="F34" s="12">
        <v>0.217876</v>
      </c>
      <c r="G34" s="12">
        <v>0.217876</v>
      </c>
      <c r="H34" s="12">
        <v>0.067876</v>
      </c>
      <c r="I34" s="12">
        <v>0.15</v>
      </c>
      <c r="J34" s="35"/>
      <c r="K34" s="36"/>
    </row>
    <row r="35" s="1" customFormat="1" ht="30" customHeight="1" spans="1:11">
      <c r="A35" s="32" t="s">
        <v>82</v>
      </c>
      <c r="B35" s="32" t="s">
        <v>106</v>
      </c>
      <c r="C35" s="32" t="s">
        <v>106</v>
      </c>
      <c r="D35" s="33"/>
      <c r="E35" s="16" t="s">
        <v>109</v>
      </c>
      <c r="F35" s="12">
        <v>20.063152</v>
      </c>
      <c r="G35" s="12">
        <v>20.063152</v>
      </c>
      <c r="H35" s="12">
        <v>20.063152</v>
      </c>
      <c r="I35" s="12"/>
      <c r="J35" s="35"/>
      <c r="K35" s="36"/>
    </row>
    <row r="36" s="1" customFormat="1" ht="30" customHeight="1" spans="1:11">
      <c r="A36" s="32" t="s">
        <v>82</v>
      </c>
      <c r="B36" s="32" t="s">
        <v>93</v>
      </c>
      <c r="C36" s="32" t="s">
        <v>93</v>
      </c>
      <c r="D36" s="33"/>
      <c r="E36" s="16" t="s">
        <v>112</v>
      </c>
      <c r="F36" s="12">
        <v>0.250789</v>
      </c>
      <c r="G36" s="12">
        <v>0.250789</v>
      </c>
      <c r="H36" s="12">
        <v>0.250789</v>
      </c>
      <c r="I36" s="12"/>
      <c r="J36" s="35"/>
      <c r="K36" s="36"/>
    </row>
    <row r="37" s="1" customFormat="1" ht="30" customHeight="1" spans="1:11">
      <c r="A37" s="32" t="s">
        <v>95</v>
      </c>
      <c r="B37" s="32" t="s">
        <v>89</v>
      </c>
      <c r="C37" s="32" t="s">
        <v>85</v>
      </c>
      <c r="D37" s="33"/>
      <c r="E37" s="16" t="s">
        <v>115</v>
      </c>
      <c r="F37" s="12">
        <v>9.340605</v>
      </c>
      <c r="G37" s="12">
        <v>9.340605</v>
      </c>
      <c r="H37" s="12">
        <v>9.340605</v>
      </c>
      <c r="I37" s="12"/>
      <c r="J37" s="35"/>
      <c r="K37" s="36"/>
    </row>
    <row r="38" s="1" customFormat="1" ht="30" customHeight="1" spans="1:11">
      <c r="A38" s="32" t="s">
        <v>95</v>
      </c>
      <c r="B38" s="32" t="s">
        <v>89</v>
      </c>
      <c r="C38" s="32" t="s">
        <v>97</v>
      </c>
      <c r="D38" s="33"/>
      <c r="E38" s="16" t="s">
        <v>98</v>
      </c>
      <c r="F38" s="12">
        <v>5.015788</v>
      </c>
      <c r="G38" s="12">
        <v>5.015788</v>
      </c>
      <c r="H38" s="12">
        <v>5.015788</v>
      </c>
      <c r="I38" s="12"/>
      <c r="J38" s="35"/>
      <c r="K38" s="36"/>
    </row>
    <row r="39" s="1" customFormat="1" ht="30" customHeight="1" spans="1:11">
      <c r="A39" s="32" t="s">
        <v>95</v>
      </c>
      <c r="B39" s="32" t="s">
        <v>93</v>
      </c>
      <c r="C39" s="32" t="s">
        <v>93</v>
      </c>
      <c r="D39" s="33"/>
      <c r="E39" s="16" t="s">
        <v>116</v>
      </c>
      <c r="F39" s="12">
        <v>0.149327</v>
      </c>
      <c r="G39" s="12">
        <v>0.149327</v>
      </c>
      <c r="H39" s="12">
        <v>0.149327</v>
      </c>
      <c r="I39" s="12"/>
      <c r="J39" s="35"/>
      <c r="K39" s="36"/>
    </row>
    <row r="40" s="1" customFormat="1" ht="30" customHeight="1" spans="1:11">
      <c r="A40" s="32" t="s">
        <v>99</v>
      </c>
      <c r="B40" s="32" t="s">
        <v>85</v>
      </c>
      <c r="C40" s="32" t="s">
        <v>83</v>
      </c>
      <c r="D40" s="33"/>
      <c r="E40" s="16" t="s">
        <v>100</v>
      </c>
      <c r="F40" s="12">
        <v>15.047364</v>
      </c>
      <c r="G40" s="12">
        <v>15.047364</v>
      </c>
      <c r="H40" s="12">
        <v>15.047364</v>
      </c>
      <c r="I40" s="12"/>
      <c r="J40" s="35"/>
      <c r="K40" s="36"/>
    </row>
    <row r="41" s="1" customFormat="1" ht="30" customHeight="1" spans="1:11">
      <c r="A41" s="32"/>
      <c r="B41" s="32"/>
      <c r="C41" s="32"/>
      <c r="D41" s="33" t="s">
        <v>70</v>
      </c>
      <c r="E41" s="16" t="s">
        <v>71</v>
      </c>
      <c r="F41" s="12">
        <v>1113.830261</v>
      </c>
      <c r="G41" s="12">
        <v>981.830261</v>
      </c>
      <c r="H41" s="12">
        <v>962.999032</v>
      </c>
      <c r="I41" s="12">
        <v>18.831229</v>
      </c>
      <c r="J41" s="35">
        <v>132</v>
      </c>
      <c r="K41" s="36"/>
    </row>
    <row r="42" s="1" customFormat="1" ht="30" customHeight="1" spans="1:11">
      <c r="A42" s="32" t="s">
        <v>101</v>
      </c>
      <c r="B42" s="32" t="s">
        <v>97</v>
      </c>
      <c r="C42" s="32" t="s">
        <v>97</v>
      </c>
      <c r="D42" s="33"/>
      <c r="E42" s="16" t="s">
        <v>118</v>
      </c>
      <c r="F42" s="12">
        <v>808.981137</v>
      </c>
      <c r="G42" s="12">
        <v>676.981137</v>
      </c>
      <c r="H42" s="12">
        <v>658.149908</v>
      </c>
      <c r="I42" s="12">
        <v>18.831229</v>
      </c>
      <c r="J42" s="35">
        <v>132</v>
      </c>
      <c r="K42" s="36"/>
    </row>
    <row r="43" s="1" customFormat="1" ht="30" customHeight="1" spans="1:11">
      <c r="A43" s="32" t="s">
        <v>82</v>
      </c>
      <c r="B43" s="32" t="s">
        <v>106</v>
      </c>
      <c r="C43" s="32" t="s">
        <v>106</v>
      </c>
      <c r="D43" s="33"/>
      <c r="E43" s="16" t="s">
        <v>109</v>
      </c>
      <c r="F43" s="12">
        <v>98.393834</v>
      </c>
      <c r="G43" s="12">
        <v>98.393834</v>
      </c>
      <c r="H43" s="12">
        <v>98.393834</v>
      </c>
      <c r="I43" s="12"/>
      <c r="J43" s="35"/>
      <c r="K43" s="36"/>
    </row>
    <row r="44" s="1" customFormat="1" ht="30" customHeight="1" spans="1:11">
      <c r="A44" s="32" t="s">
        <v>82</v>
      </c>
      <c r="B44" s="32" t="s">
        <v>106</v>
      </c>
      <c r="C44" s="32" t="s">
        <v>102</v>
      </c>
      <c r="D44" s="33"/>
      <c r="E44" s="16" t="s">
        <v>119</v>
      </c>
      <c r="F44" s="12">
        <v>49.196917</v>
      </c>
      <c r="G44" s="12">
        <v>49.196917</v>
      </c>
      <c r="H44" s="12">
        <v>49.196917</v>
      </c>
      <c r="I44" s="12"/>
      <c r="J44" s="35"/>
      <c r="K44" s="36"/>
    </row>
    <row r="45" s="1" customFormat="1" ht="30" customHeight="1" spans="1:11">
      <c r="A45" s="32" t="s">
        <v>82</v>
      </c>
      <c r="B45" s="32" t="s">
        <v>102</v>
      </c>
      <c r="C45" s="32" t="s">
        <v>83</v>
      </c>
      <c r="D45" s="33"/>
      <c r="E45" s="16" t="s">
        <v>111</v>
      </c>
      <c r="F45" s="12">
        <v>3.078</v>
      </c>
      <c r="G45" s="12">
        <v>3.078</v>
      </c>
      <c r="H45" s="12">
        <v>3.078</v>
      </c>
      <c r="I45" s="12"/>
      <c r="J45" s="35"/>
      <c r="K45" s="36"/>
    </row>
    <row r="46" s="1" customFormat="1" ht="30" customHeight="1" spans="1:11">
      <c r="A46" s="32" t="s">
        <v>82</v>
      </c>
      <c r="B46" s="32" t="s">
        <v>93</v>
      </c>
      <c r="C46" s="32" t="s">
        <v>93</v>
      </c>
      <c r="D46" s="33"/>
      <c r="E46" s="16" t="s">
        <v>112</v>
      </c>
      <c r="F46" s="12">
        <v>3.074807</v>
      </c>
      <c r="G46" s="12">
        <v>3.074807</v>
      </c>
      <c r="H46" s="12">
        <v>3.074807</v>
      </c>
      <c r="I46" s="12"/>
      <c r="J46" s="35"/>
      <c r="K46" s="36"/>
    </row>
    <row r="47" s="1" customFormat="1" ht="30" customHeight="1" spans="1:11">
      <c r="A47" s="32" t="s">
        <v>95</v>
      </c>
      <c r="B47" s="32" t="s">
        <v>89</v>
      </c>
      <c r="C47" s="32" t="s">
        <v>85</v>
      </c>
      <c r="D47" s="33"/>
      <c r="E47" s="16" t="s">
        <v>115</v>
      </c>
      <c r="F47" s="12">
        <v>42.840269</v>
      </c>
      <c r="G47" s="12">
        <v>42.840269</v>
      </c>
      <c r="H47" s="12">
        <v>42.840269</v>
      </c>
      <c r="I47" s="12"/>
      <c r="J47" s="35"/>
      <c r="K47" s="36"/>
    </row>
    <row r="48" s="1" customFormat="1" ht="30" customHeight="1" spans="1:11">
      <c r="A48" s="32" t="s">
        <v>95</v>
      </c>
      <c r="B48" s="32" t="s">
        <v>89</v>
      </c>
      <c r="C48" s="32" t="s">
        <v>97</v>
      </c>
      <c r="D48" s="33"/>
      <c r="E48" s="16" t="s">
        <v>98</v>
      </c>
      <c r="F48" s="12">
        <v>34.469922</v>
      </c>
      <c r="G48" s="12">
        <v>34.469922</v>
      </c>
      <c r="H48" s="12">
        <v>34.469922</v>
      </c>
      <c r="I48" s="12"/>
      <c r="J48" s="35"/>
      <c r="K48" s="36"/>
    </row>
    <row r="49" s="1" customFormat="1" ht="30" customHeight="1" spans="1:11">
      <c r="A49" s="32" t="s">
        <v>99</v>
      </c>
      <c r="B49" s="32" t="s">
        <v>85</v>
      </c>
      <c r="C49" s="32" t="s">
        <v>83</v>
      </c>
      <c r="D49" s="33"/>
      <c r="E49" s="16" t="s">
        <v>100</v>
      </c>
      <c r="F49" s="12">
        <v>73.795375</v>
      </c>
      <c r="G49" s="12">
        <v>73.795375</v>
      </c>
      <c r="H49" s="12">
        <v>73.795375</v>
      </c>
      <c r="I49" s="12"/>
      <c r="J49" s="35"/>
      <c r="K49" s="36"/>
    </row>
    <row r="50" s="1" customFormat="1" ht="30" customHeight="1" spans="1:11">
      <c r="A50" s="32"/>
      <c r="B50" s="32"/>
      <c r="C50" s="32"/>
      <c r="D50" s="33" t="s">
        <v>72</v>
      </c>
      <c r="E50" s="16" t="s">
        <v>73</v>
      </c>
      <c r="F50" s="12">
        <f>SUM(F51:F58)</f>
        <v>83.24</v>
      </c>
      <c r="G50" s="12">
        <v>63.24</v>
      </c>
      <c r="H50" s="12">
        <v>58.4</v>
      </c>
      <c r="I50" s="12">
        <f>SUM(I51:I52)</f>
        <v>4.84</v>
      </c>
      <c r="J50" s="12">
        <v>20</v>
      </c>
      <c r="K50" s="37"/>
    </row>
    <row r="51" s="1" customFormat="1" ht="30" customHeight="1" spans="1:11">
      <c r="A51" s="32"/>
      <c r="B51" s="32" t="s">
        <v>102</v>
      </c>
      <c r="C51" s="32" t="s">
        <v>97</v>
      </c>
      <c r="D51" s="32"/>
      <c r="E51" s="16" t="s">
        <v>103</v>
      </c>
      <c r="F51" s="12">
        <v>0.39</v>
      </c>
      <c r="G51" s="12">
        <v>0.39</v>
      </c>
      <c r="H51" s="12"/>
      <c r="I51" s="12">
        <v>0.39</v>
      </c>
      <c r="J51" s="12"/>
      <c r="K51" s="12"/>
    </row>
    <row r="52" s="1" customFormat="1" ht="30" customHeight="1" spans="1:11">
      <c r="A52" s="32"/>
      <c r="B52" s="32" t="s">
        <v>83</v>
      </c>
      <c r="C52" s="32" t="s">
        <v>83</v>
      </c>
      <c r="D52" s="32"/>
      <c r="E52" s="16" t="s">
        <v>84</v>
      </c>
      <c r="F52" s="12">
        <v>50.54</v>
      </c>
      <c r="G52" s="12">
        <v>50.54</v>
      </c>
      <c r="H52" s="12">
        <v>46.09</v>
      </c>
      <c r="I52" s="12">
        <v>4.45</v>
      </c>
      <c r="J52" s="12"/>
      <c r="K52" s="12"/>
    </row>
    <row r="53" s="1" customFormat="1" ht="30" customHeight="1" spans="1:11">
      <c r="A53" s="32"/>
      <c r="B53" s="32" t="s">
        <v>83</v>
      </c>
      <c r="C53" s="32" t="s">
        <v>91</v>
      </c>
      <c r="D53" s="32"/>
      <c r="E53" s="16" t="s">
        <v>92</v>
      </c>
      <c r="F53" s="12">
        <v>20</v>
      </c>
      <c r="G53" s="12"/>
      <c r="H53" s="12"/>
      <c r="I53" s="12"/>
      <c r="J53" s="12">
        <v>20</v>
      </c>
      <c r="K53" s="12"/>
    </row>
    <row r="54" s="1" customFormat="1" ht="30" customHeight="1" spans="1:11">
      <c r="A54" s="32"/>
      <c r="B54" s="32" t="s">
        <v>106</v>
      </c>
      <c r="C54" s="32" t="s">
        <v>106</v>
      </c>
      <c r="D54" s="32"/>
      <c r="E54" s="16" t="s">
        <v>109</v>
      </c>
      <c r="F54" s="12">
        <v>4.22</v>
      </c>
      <c r="G54" s="12">
        <v>4.22</v>
      </c>
      <c r="H54" s="12">
        <v>4.22</v>
      </c>
      <c r="I54" s="12"/>
      <c r="J54" s="12"/>
      <c r="K54" s="12"/>
    </row>
    <row r="55" s="1" customFormat="1" ht="30" customHeight="1" spans="1:11">
      <c r="A55" s="32"/>
      <c r="B55" s="32" t="s">
        <v>106</v>
      </c>
      <c r="C55" s="32" t="s">
        <v>87</v>
      </c>
      <c r="D55" s="32"/>
      <c r="E55" s="16" t="s">
        <v>110</v>
      </c>
      <c r="F55" s="12">
        <v>2.11</v>
      </c>
      <c r="G55" s="12">
        <v>2.11</v>
      </c>
      <c r="H55" s="12">
        <v>2.11</v>
      </c>
      <c r="I55" s="12"/>
      <c r="J55" s="12"/>
      <c r="K55" s="12"/>
    </row>
    <row r="56" s="1" customFormat="1" ht="30" customHeight="1" spans="1:11">
      <c r="A56" s="32"/>
      <c r="B56" s="32" t="s">
        <v>89</v>
      </c>
      <c r="C56" s="32" t="s">
        <v>83</v>
      </c>
      <c r="D56" s="32"/>
      <c r="E56" s="16" t="s">
        <v>96</v>
      </c>
      <c r="F56" s="12">
        <v>1.76</v>
      </c>
      <c r="G56" s="12">
        <v>1.76</v>
      </c>
      <c r="H56" s="12">
        <v>1.76</v>
      </c>
      <c r="I56" s="12"/>
      <c r="J56" s="12"/>
      <c r="K56" s="12"/>
    </row>
    <row r="57" s="1" customFormat="1" ht="30" customHeight="1" spans="1:11">
      <c r="A57" s="32"/>
      <c r="B57" s="32" t="s">
        <v>89</v>
      </c>
      <c r="C57" s="32" t="s">
        <v>97</v>
      </c>
      <c r="D57" s="32"/>
      <c r="E57" s="16" t="s">
        <v>98</v>
      </c>
      <c r="F57" s="12">
        <v>1.06</v>
      </c>
      <c r="G57" s="12">
        <v>1.06</v>
      </c>
      <c r="H57" s="12">
        <v>1.06</v>
      </c>
      <c r="I57" s="12"/>
      <c r="J57" s="12"/>
      <c r="K57" s="12"/>
    </row>
    <row r="58" s="1" customFormat="1" ht="30" customHeight="1" spans="1:11">
      <c r="A58" s="32"/>
      <c r="B58" s="32" t="s">
        <v>85</v>
      </c>
      <c r="C58" s="32" t="s">
        <v>83</v>
      </c>
      <c r="D58" s="32"/>
      <c r="E58" s="16" t="s">
        <v>100</v>
      </c>
      <c r="F58" s="12">
        <v>3.16</v>
      </c>
      <c r="G58" s="12">
        <v>3.16</v>
      </c>
      <c r="H58" s="12">
        <v>3.16</v>
      </c>
      <c r="I58" s="12"/>
      <c r="J58" s="12"/>
      <c r="K58" s="34"/>
    </row>
    <row r="59" s="1" customFormat="1" ht="30" customHeight="1" spans="1:11">
      <c r="A59" s="32"/>
      <c r="B59" s="32"/>
      <c r="C59" s="32"/>
      <c r="D59" s="33" t="s">
        <v>74</v>
      </c>
      <c r="E59" s="16" t="s">
        <v>75</v>
      </c>
      <c r="F59" s="12">
        <v>391.052675</v>
      </c>
      <c r="G59" s="12">
        <v>271.252675</v>
      </c>
      <c r="H59" s="12">
        <v>241.125628</v>
      </c>
      <c r="I59" s="12">
        <v>30.127047</v>
      </c>
      <c r="J59" s="35">
        <v>119.8</v>
      </c>
      <c r="K59" s="36"/>
    </row>
    <row r="60" s="1" customFormat="1" ht="30" customHeight="1" spans="1:11">
      <c r="A60" s="32" t="s">
        <v>101</v>
      </c>
      <c r="B60" s="32" t="s">
        <v>102</v>
      </c>
      <c r="C60" s="32" t="s">
        <v>97</v>
      </c>
      <c r="D60" s="33"/>
      <c r="E60" s="16" t="s">
        <v>103</v>
      </c>
      <c r="F60" s="12">
        <v>1.862163</v>
      </c>
      <c r="G60" s="12">
        <v>1.862163</v>
      </c>
      <c r="H60" s="12"/>
      <c r="I60" s="12">
        <v>1.862163</v>
      </c>
      <c r="J60" s="35"/>
      <c r="K60" s="36"/>
    </row>
    <row r="61" s="1" customFormat="1" ht="30" customHeight="1" spans="1:11">
      <c r="A61" s="32" t="s">
        <v>82</v>
      </c>
      <c r="B61" s="32" t="s">
        <v>83</v>
      </c>
      <c r="C61" s="32" t="s">
        <v>83</v>
      </c>
      <c r="D61" s="33"/>
      <c r="E61" s="16" t="s">
        <v>84</v>
      </c>
      <c r="F61" s="12">
        <v>211.45206</v>
      </c>
      <c r="G61" s="12">
        <v>211.45206</v>
      </c>
      <c r="H61" s="12">
        <v>183.187176</v>
      </c>
      <c r="I61" s="12">
        <v>28.264884</v>
      </c>
      <c r="J61" s="35"/>
      <c r="K61" s="36"/>
    </row>
    <row r="62" s="1" customFormat="1" ht="30" customHeight="1" spans="1:11">
      <c r="A62" s="32" t="s">
        <v>82</v>
      </c>
      <c r="B62" s="32" t="s">
        <v>83</v>
      </c>
      <c r="C62" s="32" t="s">
        <v>106</v>
      </c>
      <c r="D62" s="33"/>
      <c r="E62" s="16" t="s">
        <v>121</v>
      </c>
      <c r="F62" s="12">
        <v>114.8</v>
      </c>
      <c r="G62" s="12"/>
      <c r="H62" s="12"/>
      <c r="I62" s="12"/>
      <c r="J62" s="35">
        <v>114.8</v>
      </c>
      <c r="K62" s="36"/>
    </row>
    <row r="63" s="1" customFormat="1" ht="30" customHeight="1" spans="1:11">
      <c r="A63" s="32" t="s">
        <v>82</v>
      </c>
      <c r="B63" s="32" t="s">
        <v>83</v>
      </c>
      <c r="C63" s="32" t="s">
        <v>93</v>
      </c>
      <c r="D63" s="33"/>
      <c r="E63" s="16" t="s">
        <v>94</v>
      </c>
      <c r="F63" s="12">
        <v>5</v>
      </c>
      <c r="G63" s="12"/>
      <c r="H63" s="12"/>
      <c r="I63" s="12"/>
      <c r="J63" s="35">
        <v>5</v>
      </c>
      <c r="K63" s="36"/>
    </row>
    <row r="64" s="1" customFormat="1" ht="30" customHeight="1" spans="1:11">
      <c r="A64" s="32" t="s">
        <v>82</v>
      </c>
      <c r="B64" s="32" t="s">
        <v>106</v>
      </c>
      <c r="C64" s="32" t="s">
        <v>106</v>
      </c>
      <c r="D64" s="33"/>
      <c r="E64" s="16" t="s">
        <v>109</v>
      </c>
      <c r="F64" s="12">
        <v>19.863072</v>
      </c>
      <c r="G64" s="12">
        <v>19.863072</v>
      </c>
      <c r="H64" s="12">
        <v>19.863072</v>
      </c>
      <c r="I64" s="12"/>
      <c r="J64" s="35"/>
      <c r="K64" s="36"/>
    </row>
    <row r="65" s="1" customFormat="1" ht="30" customHeight="1" spans="1:11">
      <c r="A65" s="32" t="s">
        <v>82</v>
      </c>
      <c r="B65" s="32" t="s">
        <v>106</v>
      </c>
      <c r="C65" s="32" t="s">
        <v>87</v>
      </c>
      <c r="D65" s="33"/>
      <c r="E65" s="16" t="s">
        <v>110</v>
      </c>
      <c r="F65" s="12">
        <v>9.931536</v>
      </c>
      <c r="G65" s="12">
        <v>9.931536</v>
      </c>
      <c r="H65" s="12">
        <v>9.931536</v>
      </c>
      <c r="I65" s="12"/>
      <c r="J65" s="35"/>
      <c r="K65" s="36"/>
    </row>
    <row r="66" s="1" customFormat="1" ht="30" customHeight="1" spans="1:11">
      <c r="A66" s="32" t="s">
        <v>95</v>
      </c>
      <c r="B66" s="32" t="s">
        <v>89</v>
      </c>
      <c r="C66" s="32" t="s">
        <v>83</v>
      </c>
      <c r="D66" s="33"/>
      <c r="E66" s="16" t="s">
        <v>96</v>
      </c>
      <c r="F66" s="12">
        <v>8.280772</v>
      </c>
      <c r="G66" s="12">
        <v>8.280772</v>
      </c>
      <c r="H66" s="12">
        <v>8.280772</v>
      </c>
      <c r="I66" s="12"/>
      <c r="J66" s="35"/>
      <c r="K66" s="36"/>
    </row>
    <row r="67" s="1" customFormat="1" ht="30" customHeight="1" spans="1:11">
      <c r="A67" s="32" t="s">
        <v>95</v>
      </c>
      <c r="B67" s="32" t="s">
        <v>89</v>
      </c>
      <c r="C67" s="32" t="s">
        <v>97</v>
      </c>
      <c r="D67" s="33"/>
      <c r="E67" s="16" t="s">
        <v>98</v>
      </c>
      <c r="F67" s="12">
        <v>4.965768</v>
      </c>
      <c r="G67" s="12">
        <v>4.965768</v>
      </c>
      <c r="H67" s="12">
        <v>4.965768</v>
      </c>
      <c r="I67" s="12"/>
      <c r="J67" s="35"/>
      <c r="K67" s="36"/>
    </row>
    <row r="68" s="1" customFormat="1" ht="30" customHeight="1" spans="1:11">
      <c r="A68" s="32" t="s">
        <v>99</v>
      </c>
      <c r="B68" s="32" t="s">
        <v>85</v>
      </c>
      <c r="C68" s="32" t="s">
        <v>83</v>
      </c>
      <c r="D68" s="33"/>
      <c r="E68" s="16" t="s">
        <v>100</v>
      </c>
      <c r="F68" s="12">
        <v>14.897304</v>
      </c>
      <c r="G68" s="12">
        <v>14.897304</v>
      </c>
      <c r="H68" s="12">
        <v>14.897304</v>
      </c>
      <c r="I68" s="12"/>
      <c r="J68" s="35"/>
      <c r="K68" s="36"/>
    </row>
  </sheetData>
  <sheetProtection formatCells="0" formatColumns="0" formatRows="0" insertRows="0" insertColumns="0" insertHyperlinks="0" deleteColumns="0" deleteRows="0" sort="0" autoFilter="0" pivotTables="0"/>
  <autoFilter ref="E8:E68">
    <extLst/>
  </autoFilter>
  <mergeCells count="8">
    <mergeCell ref="A2:K2"/>
    <mergeCell ref="G4:I4"/>
    <mergeCell ref="D4:D5"/>
    <mergeCell ref="E4:E5"/>
    <mergeCell ref="F4:F5"/>
    <mergeCell ref="J4:J5"/>
    <mergeCell ref="K4:K5"/>
    <mergeCell ref="A4:C5"/>
  </mergeCells>
  <pageMargins left="0.590551181102362" right="0.590551181102362" top="0.590551181102362" bottom="0.590551181102362" header="1.5" footer="1.5"/>
  <pageSetup paperSize="8" scale="8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D34" sqref="D34"/>
    </sheetView>
  </sheetViews>
  <sheetFormatPr defaultColWidth="9.14285714285714" defaultRowHeight="12.75" customHeight="1" outlineLevelCol="5"/>
  <cols>
    <col min="1" max="1" width="12" style="1" customWidth="1"/>
    <col min="2" max="2" width="13.5714285714286" style="1" customWidth="1"/>
    <col min="3" max="3" width="37" style="1" customWidth="1"/>
    <col min="4" max="4" width="31.2857142857143" style="1" customWidth="1"/>
    <col min="5" max="5" width="31.7142857142857" style="1" customWidth="1"/>
    <col min="6" max="6" width="33.1428571428571" style="1" customWidth="1"/>
    <col min="7" max="7" width="9.14285714285714" style="1" customWidth="1"/>
  </cols>
  <sheetData>
    <row r="1" s="1" customFormat="1" ht="15" customHeight="1" spans="1:6">
      <c r="A1" s="23"/>
      <c r="B1" s="23"/>
      <c r="C1" s="23"/>
      <c r="D1" s="23"/>
      <c r="E1" s="23"/>
      <c r="F1" s="24" t="s">
        <v>161</v>
      </c>
    </row>
    <row r="2" s="1" customFormat="1" ht="25.5" customHeight="1" spans="1:6">
      <c r="A2" s="25" t="s">
        <v>162</v>
      </c>
      <c r="B2" s="25"/>
      <c r="C2" s="25"/>
      <c r="D2" s="25"/>
      <c r="E2" s="25"/>
      <c r="F2" s="25"/>
    </row>
    <row r="3" s="1" customFormat="1" ht="15" customHeight="1" spans="1:6">
      <c r="A3" s="23"/>
      <c r="B3" s="23"/>
      <c r="C3" s="23"/>
      <c r="D3" s="23"/>
      <c r="E3" s="24"/>
      <c r="F3" s="24" t="s">
        <v>51</v>
      </c>
    </row>
    <row r="4" s="1" customFormat="1" ht="13.5" customHeight="1" spans="1:6">
      <c r="A4" s="26" t="s">
        <v>163</v>
      </c>
      <c r="B4" s="27"/>
      <c r="C4" s="28"/>
      <c r="D4" s="26" t="s">
        <v>164</v>
      </c>
      <c r="E4" s="27"/>
      <c r="F4" s="28"/>
    </row>
    <row r="5" s="1" customFormat="1" ht="13.5" customHeight="1" spans="1:6">
      <c r="A5" s="29" t="s">
        <v>165</v>
      </c>
      <c r="B5" s="29" t="s">
        <v>166</v>
      </c>
      <c r="C5" s="29" t="s">
        <v>167</v>
      </c>
      <c r="D5" s="29" t="s">
        <v>54</v>
      </c>
      <c r="E5" s="29" t="s">
        <v>159</v>
      </c>
      <c r="F5" s="29" t="s">
        <v>160</v>
      </c>
    </row>
    <row r="6" s="1" customFormat="1" ht="13.5" customHeight="1" spans="1:6">
      <c r="A6" s="29" t="s">
        <v>62</v>
      </c>
      <c r="B6" s="29" t="s">
        <v>62</v>
      </c>
      <c r="C6" s="29" t="s">
        <v>62</v>
      </c>
      <c r="D6" s="29">
        <v>1</v>
      </c>
      <c r="E6" s="29">
        <v>2</v>
      </c>
      <c r="F6" s="29">
        <v>3</v>
      </c>
    </row>
    <row r="7" s="1" customFormat="1" ht="21.75" customHeight="1" spans="1:6">
      <c r="A7" s="29"/>
      <c r="B7" s="29"/>
      <c r="C7" s="30" t="s">
        <v>54</v>
      </c>
      <c r="D7" s="31">
        <f>E7+F7</f>
        <v>2782.045093</v>
      </c>
      <c r="E7" s="31">
        <f>E8+E34</f>
        <v>2561.675093</v>
      </c>
      <c r="F7" s="31">
        <f>F20</f>
        <v>220.37</v>
      </c>
    </row>
    <row r="8" s="1" customFormat="1" ht="21.75" customHeight="1" spans="1:6">
      <c r="A8" s="29" t="s">
        <v>168</v>
      </c>
      <c r="B8" s="29"/>
      <c r="C8" s="30" t="s">
        <v>169</v>
      </c>
      <c r="D8" s="31">
        <f>[1]表6一般公共预算基本支出情况表!$D$8+[2]一般公共预算基本支出表6!$D$8+[3]表6一般公共预算基本支出情况表!$D$8+[4]表6一般公共预算基本支出情况表!$D$8+[5]表6一般公共预算基本支出情况表!$D$8+[6]表6一般公共预算基本支出情况表!$D$8</f>
        <v>2511.367565</v>
      </c>
      <c r="E8" s="31">
        <f>SUM(E9:E19)</f>
        <v>2511.367565</v>
      </c>
      <c r="F8" s="31"/>
    </row>
    <row r="9" s="1" customFormat="1" ht="21.75" customHeight="1" spans="1:6">
      <c r="A9" s="29" t="s">
        <v>168</v>
      </c>
      <c r="B9" s="29" t="s">
        <v>83</v>
      </c>
      <c r="C9" s="30" t="s">
        <v>170</v>
      </c>
      <c r="D9" s="31">
        <f>[1]表6一般公共预算基本支出情况表!$D$9+[2]一般公共预算基本支出表6!$D$9+[3]表6一般公共预算基本支出情况表!$D$9+[4]表6一般公共预算基本支出情况表!$D$9+[5]表6一般公共预算基本支出情况表!$D$9+[6]表6一般公共预算基本支出情况表!$D$9</f>
        <v>636.8868</v>
      </c>
      <c r="E9" s="31">
        <f>[1]表6一般公共预算基本支出情况表!$D$9+[2]一般公共预算基本支出表6!$D$9+[3]表6一般公共预算基本支出情况表!$D$9+[4]表6一般公共预算基本支出情况表!$D$9+[5]表6一般公共预算基本支出情况表!$D$9+[6]表6一般公共预算基本支出情况表!$D$9</f>
        <v>636.8868</v>
      </c>
      <c r="F9" s="31"/>
    </row>
    <row r="10" s="1" customFormat="1" ht="21.75" customHeight="1" spans="1:6">
      <c r="A10" s="29" t="s">
        <v>168</v>
      </c>
      <c r="B10" s="29" t="s">
        <v>85</v>
      </c>
      <c r="C10" s="30" t="s">
        <v>171</v>
      </c>
      <c r="D10" s="31">
        <f>[1]表6一般公共预算基本支出情况表!$D$10+[2]一般公共预算基本支出表6!$D$10+[3]表6一般公共预算基本支出情况表!$D$10+[4]表6一般公共预算基本支出情况表!$D$10+[5]表6一般公共预算基本支出情况表!$D$10+[6]表6一般公共预算基本支出情况表!$D$10</f>
        <v>304.88136</v>
      </c>
      <c r="E10" s="31">
        <f>[1]表6一般公共预算基本支出情况表!$D$10+[2]一般公共预算基本支出表6!$D$10+[3]表6一般公共预算基本支出情况表!$D$10+[4]表6一般公共预算基本支出情况表!$D$10+[5]表6一般公共预算基本支出情况表!$D$10+[6]表6一般公共预算基本支出情况表!$D$10</f>
        <v>304.88136</v>
      </c>
      <c r="F10" s="31"/>
    </row>
    <row r="11" s="1" customFormat="1" ht="21.75" customHeight="1" spans="1:6">
      <c r="A11" s="29" t="s">
        <v>168</v>
      </c>
      <c r="B11" s="29" t="s">
        <v>97</v>
      </c>
      <c r="C11" s="30" t="s">
        <v>172</v>
      </c>
      <c r="D11" s="31">
        <f>[1]表6一般公共预算基本支出情况表!$D$11+[2]一般公共预算基本支出表6!$D$11+[3]表6一般公共预算基本支出情况表!$D$11+[4]表6一般公共预算基本支出情况表!$D$11+[5]表6一般公共预算基本支出情况表!$D$11+[6]表6一般公共预算基本支出情况表!$D$11</f>
        <v>492.2497</v>
      </c>
      <c r="E11" s="31">
        <f>[1]表6一般公共预算基本支出情况表!$D$11+[2]一般公共预算基本支出表6!$D$11+[3]表6一般公共预算基本支出情况表!$D$11+[4]表6一般公共预算基本支出情况表!$D$11+[5]表6一般公共预算基本支出情况表!$D$11+[6]表6一般公共预算基本支出情况表!$D$11</f>
        <v>492.2497</v>
      </c>
      <c r="F11" s="31"/>
    </row>
    <row r="12" s="1" customFormat="1" ht="21.75" customHeight="1" spans="1:6">
      <c r="A12" s="29" t="s">
        <v>168</v>
      </c>
      <c r="B12" s="29" t="s">
        <v>113</v>
      </c>
      <c r="C12" s="30" t="s">
        <v>173</v>
      </c>
      <c r="D12" s="31">
        <f>[1]表6一般公共预算基本支出情况表!$D$12+[4]表6一般公共预算基本支出情况表!$D$12</f>
        <v>169.6032</v>
      </c>
      <c r="E12" s="31">
        <f>[1]表6一般公共预算基本支出情况表!$D$12+[4]表6一般公共预算基本支出情况表!$D$12</f>
        <v>169.6032</v>
      </c>
      <c r="F12" s="31"/>
    </row>
    <row r="13" s="1" customFormat="1" ht="21.75" customHeight="1" spans="1:6">
      <c r="A13" s="29" t="s">
        <v>168</v>
      </c>
      <c r="B13" s="29" t="s">
        <v>102</v>
      </c>
      <c r="C13" s="30" t="s">
        <v>174</v>
      </c>
      <c r="D13" s="31">
        <f>[1]表6一般公共预算基本支出情况表!$D$13+[2]一般公共预算基本支出表6!$D$12+[3]表6一般公共预算基本支出情况表!$D$12+[4]表6一般公共预算基本支出情况表!$D$13+[5]表6一般公共预算基本支出情况表!$D$12+[6]表6一般公共预算基本支出情况表!$D$12</f>
        <v>254.483786</v>
      </c>
      <c r="E13" s="31">
        <f>[1]表6一般公共预算基本支出情况表!$D$13+[2]一般公共预算基本支出表6!$D$12+[3]表6一般公共预算基本支出情况表!$D$12+[4]表6一般公共预算基本支出情况表!$D$13+[5]表6一般公共预算基本支出情况表!$D$12+[6]表6一般公共预算基本支出情况表!$D$12</f>
        <v>254.483786</v>
      </c>
      <c r="F13" s="31"/>
    </row>
    <row r="14" s="1" customFormat="1" ht="21.75" customHeight="1" spans="1:6">
      <c r="A14" s="29">
        <v>301</v>
      </c>
      <c r="B14" s="29" t="s">
        <v>104</v>
      </c>
      <c r="C14" s="30" t="s">
        <v>175</v>
      </c>
      <c r="D14" s="31">
        <f>[1]表6一般公共预算基本支出情况表!$D$14+[2]一般公共预算基本支出表6!$D$13+[3]表6一般公共预算基本支出情况表!$D$13+[4]表6一般公共预算基本支出情况表!$D$14+[5]表6一般公共预算基本支出情况表!$D$13+[6]表6一般公共预算基本支出情况表!$D$13</f>
        <v>127.241893</v>
      </c>
      <c r="E14" s="31">
        <f>[1]表6一般公共预算基本支出情况表!$D$14+[2]一般公共预算基本支出表6!$D$13+[3]表6一般公共预算基本支出情况表!$D$13+[4]表6一般公共预算基本支出情况表!$D$14+[5]表6一般公共预算基本支出情况表!$D$13+[6]表6一般公共预算基本支出情况表!$D$13</f>
        <v>127.241893</v>
      </c>
      <c r="F14" s="31"/>
    </row>
    <row r="15" s="1" customFormat="1" ht="21.75" customHeight="1" spans="1:6">
      <c r="A15" s="29" t="s">
        <v>168</v>
      </c>
      <c r="B15" s="29" t="s">
        <v>176</v>
      </c>
      <c r="C15" s="30" t="s">
        <v>177</v>
      </c>
      <c r="D15" s="31">
        <f>[1]表6一般公共预算基本支出情况表!$D$15+[2]一般公共预算基本支出表6!$D$14+[3]表6一般公共预算基本支出情况表!$D$14+[4]表6一般公共预算基本支出情况表!$D$15+[5]表6一般公共预算基本支出情况表!$D$14+[6]表6一般公共预算基本支出情况表!$D$14</f>
        <v>100.998253</v>
      </c>
      <c r="E15" s="31">
        <f>[1]表6一般公共预算基本支出情况表!$D$15+[2]一般公共预算基本支出表6!$D$14+[3]表6一般公共预算基本支出情况表!$D$14+[4]表6一般公共预算基本支出情况表!$D$15+[5]表6一般公共预算基本支出情况表!$D$14+[6]表6一般公共预算基本支出情况表!$D$14</f>
        <v>100.998253</v>
      </c>
      <c r="F15" s="31"/>
    </row>
    <row r="16" s="1" customFormat="1" ht="21.75" customHeight="1" spans="1:6">
      <c r="A16" s="29" t="s">
        <v>168</v>
      </c>
      <c r="B16" s="29" t="s">
        <v>89</v>
      </c>
      <c r="C16" s="30" t="s">
        <v>178</v>
      </c>
      <c r="D16" s="31">
        <f>[1]表6一般公共预算基本支出情况表!$D$16+[2]一般公共预算基本支出表6!$D$15+[3]表6一般公共预算基本支出情况表!$D$15+[4]表6一般公共预算基本支出情况表!$D$16+[5]表6一般公共预算基本支出情况表!$D$15+[6]表6一般公共预算基本支出情况表!$D$15</f>
        <v>63.620946</v>
      </c>
      <c r="E16" s="31">
        <f>[1]表6一般公共预算基本支出情况表!$D$16+[2]一般公共预算基本支出表6!$D$15+[3]表6一般公共预算基本支出情况表!$D$15+[4]表6一般公共预算基本支出情况表!$D$16+[5]表6一般公共预算基本支出情况表!$D$15+[6]表6一般公共预算基本支出情况表!$D$15</f>
        <v>63.620946</v>
      </c>
      <c r="F16" s="31"/>
    </row>
    <row r="17" s="1" customFormat="1" ht="21.75" customHeight="1" spans="1:6">
      <c r="A17" s="29" t="s">
        <v>168</v>
      </c>
      <c r="B17" s="29" t="s">
        <v>91</v>
      </c>
      <c r="C17" s="30" t="s">
        <v>179</v>
      </c>
      <c r="D17" s="31">
        <f>[1]表6一般公共预算基本支出情况表!$D$17+[2]一般公共预算基本支出表6!$D$16+[3]表6一般公共预算基本支出情况表!$D$16+[4]表6一般公共预算基本支出情况表!$D$17+[5]表6一般公共预算基本支出情况表!$D$16+[6]表6一般公共预算基本支出情况表!$D$16</f>
        <v>9.698492</v>
      </c>
      <c r="E17" s="31">
        <f>[1]表6一般公共预算基本支出情况表!$D$17+[2]一般公共预算基本支出表6!$D$16+[3]表6一般公共预算基本支出情况表!$D$16+[4]表6一般公共预算基本支出情况表!$D$17+[5]表6一般公共预算基本支出情况表!$D$16+[6]表6一般公共预算基本支出情况表!$D$16</f>
        <v>9.698492</v>
      </c>
      <c r="F17" s="31"/>
    </row>
    <row r="18" s="1" customFormat="1" ht="21.75" customHeight="1" spans="1:6">
      <c r="A18" s="29" t="s">
        <v>168</v>
      </c>
      <c r="B18" s="29" t="s">
        <v>180</v>
      </c>
      <c r="C18" s="30" t="s">
        <v>100</v>
      </c>
      <c r="D18" s="31">
        <f>[1]表6一般公共预算基本支出情况表!$D$18+[2]一般公共预算基本支出表6!$D$17+[3]表6一般公共预算基本支出情况表!$D$17+[4]表6一般公共预算基本支出情况表!$D$18+[5]表6一般公共预算基本支出情况表!$D$17+[6]表6一般公共预算基本支出情况表!$D$17</f>
        <v>190.862839</v>
      </c>
      <c r="E18" s="31">
        <f>[1]表6一般公共预算基本支出情况表!$D$18+[2]一般公共预算基本支出表6!$D$17+[3]表6一般公共预算基本支出情况表!$D$17+[4]表6一般公共预算基本支出情况表!$D$18+[5]表6一般公共预算基本支出情况表!$D$17+[6]表6一般公共预算基本支出情况表!$D$17</f>
        <v>190.862839</v>
      </c>
      <c r="F18" s="31"/>
    </row>
    <row r="19" s="1" customFormat="1" ht="21.75" customHeight="1" spans="1:6">
      <c r="A19" s="29" t="s">
        <v>168</v>
      </c>
      <c r="B19" s="29" t="s">
        <v>93</v>
      </c>
      <c r="C19" s="30" t="s">
        <v>181</v>
      </c>
      <c r="D19" s="31">
        <f>[1]表6一般公共预算基本支出情况表!$D$19+[2]一般公共预算基本支出表6!$D$18+[4]表6一般公共预算基本支出情况表!$D$19+[5]表6一般公共预算基本支出情况表!$D$18+[6]表6一般公共预算基本支出情况表!$D$18</f>
        <v>160.840296</v>
      </c>
      <c r="E19" s="31">
        <f>[1]表6一般公共预算基本支出情况表!$D$19+[2]一般公共预算基本支出表6!$D$18+[4]表6一般公共预算基本支出情况表!$D$19+[5]表6一般公共预算基本支出情况表!$D$18+[6]表6一般公共预算基本支出情况表!$D$18</f>
        <v>160.840296</v>
      </c>
      <c r="F19" s="31"/>
    </row>
    <row r="20" s="1" customFormat="1" ht="21.75" customHeight="1" spans="1:6">
      <c r="A20" s="29" t="s">
        <v>182</v>
      </c>
      <c r="B20" s="29"/>
      <c r="C20" s="30" t="s">
        <v>183</v>
      </c>
      <c r="D20" s="31">
        <f>SUM(D21:D33)</f>
        <v>220.365908</v>
      </c>
      <c r="E20" s="31"/>
      <c r="F20" s="31">
        <v>220.37</v>
      </c>
    </row>
    <row r="21" s="1" customFormat="1" ht="21.75" customHeight="1" spans="1:6">
      <c r="A21" s="29" t="s">
        <v>182</v>
      </c>
      <c r="B21" s="29" t="s">
        <v>83</v>
      </c>
      <c r="C21" s="30" t="s">
        <v>184</v>
      </c>
      <c r="D21" s="31">
        <f>[1]表6一般公共预算基本支出情况表!$D$21+[2]一般公共预算基本支出表6!$D$20+[3]表6一般公共预算基本支出情况表!$D$19+[5]表6一般公共预算基本支出情况表!$D$20</f>
        <v>11.55</v>
      </c>
      <c r="E21" s="31"/>
      <c r="F21" s="31">
        <f>[1]表6一般公共预算基本支出情况表!$D$21+[2]一般公共预算基本支出表6!$D$20+[3]表6一般公共预算基本支出情况表!$D$19+[5]表6一般公共预算基本支出情况表!$D$20</f>
        <v>11.55</v>
      </c>
    </row>
    <row r="22" s="1" customFormat="1" ht="21.75" customHeight="1" spans="1:6">
      <c r="A22" s="29" t="s">
        <v>182</v>
      </c>
      <c r="B22" s="29" t="s">
        <v>106</v>
      </c>
      <c r="C22" s="30" t="s">
        <v>185</v>
      </c>
      <c r="D22" s="31">
        <f>[2]一般公共预算基本支出表6!$D$21+[3]表6一般公共预算基本支出情况表!$D$20+[5]表6一般公共预算基本支出情况表!$D$21</f>
        <v>1.2</v>
      </c>
      <c r="E22" s="31"/>
      <c r="F22" s="31">
        <f>[2]一般公共预算基本支出表6!$D$21+[3]表6一般公共预算基本支出情况表!$D$20+[5]表6一般公共预算基本支出情况表!$D$21</f>
        <v>1.2</v>
      </c>
    </row>
    <row r="23" s="1" customFormat="1" ht="21.75" customHeight="1" spans="1:6">
      <c r="A23" s="29" t="s">
        <v>182</v>
      </c>
      <c r="B23" s="29" t="s">
        <v>87</v>
      </c>
      <c r="C23" s="30" t="s">
        <v>186</v>
      </c>
      <c r="D23" s="31">
        <f>[2]一般公共预算基本支出表6!$D$22+[3]表6一般公共预算基本支出情况表!$D$21+[5]表6一般公共预算基本支出情况表!$D$22</f>
        <v>4.1</v>
      </c>
      <c r="E23" s="31"/>
      <c r="F23" s="31">
        <f>[2]一般公共预算基本支出表6!$D$22+[3]表6一般公共预算基本支出情况表!$D$21+[5]表6一般公共预算基本支出情况表!$D$22</f>
        <v>4.1</v>
      </c>
    </row>
    <row r="24" s="1" customFormat="1" ht="21.75" customHeight="1" spans="1:6">
      <c r="A24" s="29" t="s">
        <v>182</v>
      </c>
      <c r="B24" s="29" t="s">
        <v>113</v>
      </c>
      <c r="C24" s="30" t="s">
        <v>187</v>
      </c>
      <c r="D24" s="31">
        <v>12.62</v>
      </c>
      <c r="E24" s="31"/>
      <c r="F24" s="31">
        <v>12.62</v>
      </c>
    </row>
    <row r="25" s="1" customFormat="1" ht="21.75" customHeight="1" spans="1:6">
      <c r="A25" s="29" t="s">
        <v>182</v>
      </c>
      <c r="B25" s="29" t="s">
        <v>89</v>
      </c>
      <c r="C25" s="30" t="s">
        <v>188</v>
      </c>
      <c r="D25" s="31">
        <f>[1]表6一般公共预算基本支出情况表!$D$23+[2]一般公共预算基本支出表6!$D$24+[3]表6一般公共预算基本支出情况表!$D$23+[5]表6一般公共预算基本支出情况表!$D$24+[6]表6一般公共预算基本支出情况表!$D$21</f>
        <v>11.2</v>
      </c>
      <c r="E25" s="31"/>
      <c r="F25" s="31">
        <f>[1]表6一般公共预算基本支出情况表!$D$23+[2]一般公共预算基本支出表6!$D$24+[3]表6一般公共预算基本支出情况表!$D$23+[5]表6一般公共预算基本支出情况表!$D$24+[6]表6一般公共预算基本支出情况表!$D$21</f>
        <v>11.2</v>
      </c>
    </row>
    <row r="26" s="1" customFormat="1" ht="21.75" customHeight="1" spans="1:6">
      <c r="A26" s="29" t="s">
        <v>182</v>
      </c>
      <c r="B26" s="29" t="s">
        <v>180</v>
      </c>
      <c r="C26" s="30" t="s">
        <v>189</v>
      </c>
      <c r="D26" s="31">
        <f>[3]表6一般公共预算基本支出情况表!$D$24+[5]表6一般公共预算基本支出情况表!$D$25</f>
        <v>0.95</v>
      </c>
      <c r="E26" s="31"/>
      <c r="F26" s="31">
        <f>[3]表6一般公共预算基本支出情况表!$D$24+[5]表6一般公共预算基本支出情况表!$D$25</f>
        <v>0.95</v>
      </c>
    </row>
    <row r="27" s="1" customFormat="1" ht="21.75" customHeight="1" spans="1:6">
      <c r="A27" s="29" t="s">
        <v>182</v>
      </c>
      <c r="B27" s="29" t="s">
        <v>190</v>
      </c>
      <c r="C27" s="30" t="s">
        <v>191</v>
      </c>
      <c r="D27" s="31">
        <f>[2]一般公共预算基本支出表6!$D$25+[3]表6一般公共预算基本支出情况表!$D$25+[5]表6一般公共预算基本支出情况表!$D$26</f>
        <v>2</v>
      </c>
      <c r="E27" s="31"/>
      <c r="F27" s="31">
        <f>[2]一般公共预算基本支出表6!$D$25+[3]表6一般公共预算基本支出情况表!$D$25+[5]表6一般公共预算基本支出情况表!$D$26</f>
        <v>2</v>
      </c>
    </row>
    <row r="28" s="1" customFormat="1" ht="21.75" customHeight="1" spans="1:6">
      <c r="A28" s="29" t="s">
        <v>182</v>
      </c>
      <c r="B28" s="29" t="s">
        <v>192</v>
      </c>
      <c r="C28" s="30" t="s">
        <v>193</v>
      </c>
      <c r="D28" s="31">
        <f>[1]表6一般公共预算基本支出情况表!$D$24+[2]一般公共预算基本支出表6!$D$26+[3]表6一般公共预算基本支出情况表!$D$26+[5]表6一般公共预算基本支出情况表!$D$27+[6]表6一般公共预算基本支出情况表!$D$22</f>
        <v>14.933435</v>
      </c>
      <c r="E28" s="31"/>
      <c r="F28" s="31">
        <f>[1]表6一般公共预算基本支出情况表!$D$24+[2]一般公共预算基本支出表6!$D$26+[3]表6一般公共预算基本支出情况表!$D$26+[5]表6一般公共预算基本支出情况表!$D$27+[6]表6一般公共预算基本支出情况表!$D$22</f>
        <v>14.933435</v>
      </c>
    </row>
    <row r="29" s="1" customFormat="1" ht="21.75" customHeight="1" spans="1:6">
      <c r="A29" s="29" t="s">
        <v>182</v>
      </c>
      <c r="B29" s="29" t="s">
        <v>194</v>
      </c>
      <c r="C29" s="30" t="s">
        <v>195</v>
      </c>
      <c r="D29" s="31">
        <v>3.8</v>
      </c>
      <c r="E29" s="31"/>
      <c r="F29" s="31">
        <v>3.8</v>
      </c>
    </row>
    <row r="30" s="1" customFormat="1" ht="21.75" customHeight="1" spans="1:6">
      <c r="A30" s="29" t="s">
        <v>182</v>
      </c>
      <c r="B30" s="29" t="s">
        <v>196</v>
      </c>
      <c r="C30" s="30" t="s">
        <v>197</v>
      </c>
      <c r="D30" s="31">
        <f>[1]表6一般公共预算基本支出情况表!$D$26+[2]一般公共预算基本支出表6!$D$28+[3]表6一般公共预算基本支出情况表!$D$28+[4]表6一般公共预算基本支出情况表!$D$21+[5]表6一般公共预算基本支出情况表!$D$29+[6]表6一般公共预算基本支出情况表!$D$24</f>
        <v>31.810473</v>
      </c>
      <c r="E30" s="31"/>
      <c r="F30" s="31">
        <f>[1]表6一般公共预算基本支出情况表!$D$26+[2]一般公共预算基本支出表6!$D$28+[3]表6一般公共预算基本支出情况表!$D$28+[4]表6一般公共预算基本支出情况表!$D$21+[5]表6一般公共预算基本支出情况表!$D$29+[6]表6一般公共预算基本支出情况表!$D$24</f>
        <v>31.810473</v>
      </c>
    </row>
    <row r="31" s="1" customFormat="1" ht="21.75" customHeight="1" spans="1:6">
      <c r="A31" s="29" t="s">
        <v>182</v>
      </c>
      <c r="B31" s="29" t="s">
        <v>198</v>
      </c>
      <c r="C31" s="30" t="s">
        <v>199</v>
      </c>
      <c r="D31" s="31">
        <f>[1]表6一般公共预算基本支出情况表!$D$27+[2]一般公共预算基本支出表6!$D$29+[3]表6一般公共预算基本支出情况表!$D$29+[4]表6一般公共预算基本支出情况表!$D$22+[5]表6一般公共预算基本支出情况表!$D$30+[6]表6一般公共预算基本支出情况表!$D$25</f>
        <v>0.852</v>
      </c>
      <c r="E31" s="31"/>
      <c r="F31" s="31">
        <f>[1]表6一般公共预算基本支出情况表!$D$27+[2]一般公共预算基本支出表6!$D$29+[3]表6一般公共预算基本支出情况表!$D$29+[4]表6一般公共预算基本支出情况表!$D$22+[5]表6一般公共预算基本支出情况表!$D$30+[6]表6一般公共预算基本支出情况表!$D$25</f>
        <v>0.852</v>
      </c>
    </row>
    <row r="32" s="1" customFormat="1" ht="21.75" customHeight="1" spans="1:6">
      <c r="A32" s="29" t="s">
        <v>182</v>
      </c>
      <c r="B32" s="29" t="s">
        <v>200</v>
      </c>
      <c r="C32" s="30" t="s">
        <v>201</v>
      </c>
      <c r="D32" s="31">
        <f>[1]表6一般公共预算基本支出情况表!$D$28+[2]一般公共预算基本支出表6!$D$30+[3]表6一般公共预算基本支出情况表!$D$30+[5]表6一般公共预算基本支出情况表!$D$31+[6]表6一般公共预算基本支出情况表!$D$26</f>
        <v>75.96</v>
      </c>
      <c r="E32" s="31"/>
      <c r="F32" s="31">
        <f>[1]表6一般公共预算基本支出情况表!$D$28+[2]一般公共预算基本支出表6!$D$30+[3]表6一般公共预算基本支出情况表!$D$30+[5]表6一般公共预算基本支出情况表!$D$31+[6]表6一般公共预算基本支出情况表!$D$26</f>
        <v>75.96</v>
      </c>
    </row>
    <row r="33" s="1" customFormat="1" ht="21.75" customHeight="1" spans="1:6">
      <c r="A33" s="29" t="s">
        <v>182</v>
      </c>
      <c r="B33" s="29" t="s">
        <v>93</v>
      </c>
      <c r="C33" s="30" t="s">
        <v>202</v>
      </c>
      <c r="D33" s="31">
        <f>[1]表6一般公共预算基本支出情况表!$D$29+[2]一般公共预算基本支出表6!$D$31+[3]表6一般公共预算基本支出情况表!$D$31+[4]表6一般公共预算基本支出情况表!$D$23+[5]表6一般公共预算基本支出情况表!$D$32+[6]表6一般公共预算基本支出情况表!$D$27</f>
        <v>49.39</v>
      </c>
      <c r="E33" s="31"/>
      <c r="F33" s="31">
        <f>[1]表6一般公共预算基本支出情况表!$D$29+[2]一般公共预算基本支出表6!$D$31+[3]表6一般公共预算基本支出情况表!$D$31+[4]表6一般公共预算基本支出情况表!$D$23+[5]表6一般公共预算基本支出情况表!$D$32+[6]表6一般公共预算基本支出情况表!$D$27</f>
        <v>49.39</v>
      </c>
    </row>
    <row r="34" s="1" customFormat="1" ht="21.75" customHeight="1" spans="1:6">
      <c r="A34" s="29" t="s">
        <v>63</v>
      </c>
      <c r="B34" s="29"/>
      <c r="C34" s="30" t="s">
        <v>203</v>
      </c>
      <c r="D34" s="31">
        <f>SUM(D35:D38)</f>
        <v>50.307528</v>
      </c>
      <c r="E34" s="31">
        <f>[1]表6一般公共预算基本支出情况表!$E$30+[2]一般公共预算基本支出表6!$E$32+[3]表6一般公共预算基本支出情况表!$E$32+[4]表6一般公共预算基本支出情况表!$E$24</f>
        <v>50.307528</v>
      </c>
      <c r="F34" s="31"/>
    </row>
    <row r="35" s="1" customFormat="1" ht="21.75" customHeight="1" spans="1:6">
      <c r="A35" s="29" t="s">
        <v>63</v>
      </c>
      <c r="B35" s="29" t="s">
        <v>83</v>
      </c>
      <c r="C35" s="30" t="s">
        <v>204</v>
      </c>
      <c r="D35" s="31">
        <f>[4]表6一般公共预算基本支出情况表!$D$25</f>
        <v>1</v>
      </c>
      <c r="E35" s="31">
        <v>1</v>
      </c>
      <c r="F35" s="31"/>
    </row>
    <row r="36" s="1" customFormat="1" ht="21.75" customHeight="1" spans="1:6">
      <c r="A36" s="29" t="s">
        <v>63</v>
      </c>
      <c r="B36" s="29" t="s">
        <v>85</v>
      </c>
      <c r="C36" s="30" t="s">
        <v>205</v>
      </c>
      <c r="D36" s="31">
        <f>[1]表6一般公共预算基本支出情况表!$D$31+[2]一般公共预算基本支出表6!$D$33+[3]表6一般公共预算基本支出情况表!$D$33+[4]表6一般公共预算基本支出情况表!$D$26</f>
        <v>16.556795</v>
      </c>
      <c r="E36" s="31">
        <f>[1]表6一般公共预算基本支出情况表!$D$31+[2]一般公共预算基本支出表6!$D$33+[3]表6一般公共预算基本支出情况表!$D$33+[4]表6一般公共预算基本支出情况表!$D$26</f>
        <v>16.556795</v>
      </c>
      <c r="F36" s="31"/>
    </row>
    <row r="37" s="1" customFormat="1" ht="21.75" customHeight="1" spans="1:6">
      <c r="A37" s="29" t="s">
        <v>63</v>
      </c>
      <c r="B37" s="29" t="s">
        <v>106</v>
      </c>
      <c r="C37" s="30" t="s">
        <v>206</v>
      </c>
      <c r="D37" s="31">
        <f>[2]一般公共预算基本支出表6!$D$34+[4]表6一般公共预算基本支出情况表!$D$27</f>
        <v>4.81948</v>
      </c>
      <c r="E37" s="31">
        <f>[2]一般公共预算基本支出表6!$D$34+[4]表6一般公共预算基本支出情况表!$D$27</f>
        <v>4.81948</v>
      </c>
      <c r="F37" s="31"/>
    </row>
    <row r="38" s="1" customFormat="1" ht="21.75" customHeight="1" spans="1:6">
      <c r="A38" s="29" t="s">
        <v>63</v>
      </c>
      <c r="B38" s="29" t="s">
        <v>113</v>
      </c>
      <c r="C38" s="30" t="s">
        <v>207</v>
      </c>
      <c r="D38" s="31">
        <f>[1]表6一般公共预算基本支出情况表!$D$32+[2]一般公共预算基本支出表6!$D$35+[3]表6一般公共预算基本支出情况表!$D$34+[4]表6一般公共预算基本支出情况表!$D$28</f>
        <v>27.931253</v>
      </c>
      <c r="E38" s="31">
        <f>[1]表6一般公共预算基本支出情况表!$D$32+[2]一般公共预算基本支出表6!$D$35+[3]表6一般公共预算基本支出情况表!$D$34+[4]表6一般公共预算基本支出情况表!$D$28</f>
        <v>27.931253</v>
      </c>
      <c r="F38" s="31"/>
    </row>
  </sheetData>
  <sheetProtection formatCells="0" formatColumns="0" formatRows="0" insertRows="0" insertColumns="0" insertHyperlinks="0" deleteColumns="0" deleteRows="0" sort="0" autoFilter="0" pivotTables="0"/>
  <mergeCells count="3">
    <mergeCell ref="A2:F2"/>
    <mergeCell ref="A4:C4"/>
    <mergeCell ref="D4:F4"/>
  </mergeCells>
  <pageMargins left="0.590551181102362" right="0.590551181102362" top="0.590551181102362" bottom="0.590551181102362" header="1.5" footer="1.5"/>
  <pageSetup paperSize="8" scale="12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showGridLines="0" workbookViewId="0">
      <selection activeCell="F26" sqref="F26"/>
    </sheetView>
  </sheetViews>
  <sheetFormatPr defaultColWidth="9.14285714285714" defaultRowHeight="12.75" customHeight="1"/>
  <cols>
    <col min="1" max="1" width="19.5714285714286" style="1" customWidth="1"/>
    <col min="2" max="2" width="47.7142857142857" style="1" customWidth="1"/>
    <col min="3" max="3" width="18" style="1" customWidth="1"/>
    <col min="4" max="4" width="15.5714285714286" style="1" customWidth="1"/>
    <col min="5" max="5" width="19" style="1" customWidth="1"/>
    <col min="6" max="6" width="12.1428571428571" style="1" customWidth="1"/>
    <col min="7" max="7" width="15.5714285714286" style="1" customWidth="1"/>
    <col min="8" max="8" width="18.2857142857143" style="1" customWidth="1"/>
    <col min="9" max="9" width="24.1428571428571" style="1" customWidth="1"/>
    <col min="10" max="10" width="20.1428571428571" style="1" customWidth="1"/>
    <col min="11" max="11" width="17.2857142857143" style="1" customWidth="1"/>
    <col min="12" max="12" width="13.5714285714286" style="1" customWidth="1"/>
    <col min="13" max="13" width="10.1428571428571" style="1" customWidth="1"/>
    <col min="14" max="14" width="12" style="1" customWidth="1"/>
    <col min="15" max="20" width="9.14285714285714" style="1" customWidth="1"/>
  </cols>
  <sheetData>
    <row r="1" s="1" customFormat="1" ht="15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N1" s="17"/>
    </row>
    <row r="2" s="1" customFormat="1" ht="29.25" customHeight="1" spans="1:14">
      <c r="A2" s="3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5" spans="2:14">
      <c r="B3" s="14"/>
      <c r="C3" s="14"/>
      <c r="D3" s="14"/>
      <c r="E3" s="14"/>
      <c r="F3" s="14"/>
      <c r="G3" s="14"/>
      <c r="H3" s="14"/>
      <c r="I3" s="14"/>
      <c r="J3" s="14"/>
      <c r="K3" s="14"/>
      <c r="L3" s="18"/>
      <c r="M3" s="19"/>
      <c r="N3" s="17" t="s">
        <v>51</v>
      </c>
    </row>
    <row r="4" s="1" customFormat="1" ht="15" spans="1:14">
      <c r="A4" s="8" t="s">
        <v>52</v>
      </c>
      <c r="B4" s="8" t="s">
        <v>209</v>
      </c>
      <c r="C4" s="8" t="s">
        <v>210</v>
      </c>
      <c r="D4" s="8" t="s">
        <v>211</v>
      </c>
      <c r="E4" s="8" t="s">
        <v>212</v>
      </c>
      <c r="F4" s="8"/>
      <c r="G4" s="8"/>
      <c r="H4" s="8"/>
      <c r="I4" s="8"/>
      <c r="J4" s="8"/>
      <c r="K4" s="8" t="s">
        <v>191</v>
      </c>
      <c r="L4" s="8" t="s">
        <v>193</v>
      </c>
      <c r="M4" s="8"/>
      <c r="N4" s="8"/>
    </row>
    <row r="5" s="1" customFormat="1" ht="22.5" customHeight="1" spans="1:14">
      <c r="A5" s="8"/>
      <c r="B5" s="8"/>
      <c r="C5" s="8"/>
      <c r="D5" s="8"/>
      <c r="E5" s="8" t="s">
        <v>54</v>
      </c>
      <c r="F5" s="8" t="s">
        <v>213</v>
      </c>
      <c r="G5" s="8" t="s">
        <v>214</v>
      </c>
      <c r="H5" s="8"/>
      <c r="I5" s="8"/>
      <c r="J5" s="20" t="s">
        <v>195</v>
      </c>
      <c r="K5" s="8"/>
      <c r="L5" s="8" t="s">
        <v>56</v>
      </c>
      <c r="M5" s="8" t="s">
        <v>215</v>
      </c>
      <c r="N5" s="8" t="s">
        <v>216</v>
      </c>
    </row>
    <row r="6" s="1" customFormat="1" ht="15" spans="1:14">
      <c r="A6" s="8"/>
      <c r="B6" s="8"/>
      <c r="C6" s="8"/>
      <c r="D6" s="8"/>
      <c r="E6" s="8"/>
      <c r="F6" s="8"/>
      <c r="G6" s="8"/>
      <c r="H6" s="8"/>
      <c r="I6" s="8"/>
      <c r="J6" s="20"/>
      <c r="K6" s="8"/>
      <c r="L6" s="8"/>
      <c r="M6" s="8"/>
      <c r="N6" s="8"/>
    </row>
    <row r="7" s="1" customFormat="1" ht="15" spans="1:14">
      <c r="A7" s="8"/>
      <c r="B7" s="8"/>
      <c r="C7" s="8"/>
      <c r="D7" s="8"/>
      <c r="E7" s="8"/>
      <c r="F7" s="8"/>
      <c r="G7" s="8" t="s">
        <v>56</v>
      </c>
      <c r="H7" s="8" t="s">
        <v>217</v>
      </c>
      <c r="I7" s="8" t="s">
        <v>218</v>
      </c>
      <c r="J7" s="20"/>
      <c r="K7" s="8"/>
      <c r="L7" s="8"/>
      <c r="M7" s="8"/>
      <c r="N7" s="8"/>
    </row>
    <row r="8" s="1" customFormat="1" ht="15" spans="1:14">
      <c r="A8" s="8"/>
      <c r="B8" s="8"/>
      <c r="C8" s="8"/>
      <c r="D8" s="8"/>
      <c r="E8" s="8"/>
      <c r="F8" s="8"/>
      <c r="G8" s="8"/>
      <c r="H8" s="8"/>
      <c r="I8" s="8"/>
      <c r="J8" s="20"/>
      <c r="K8" s="8"/>
      <c r="L8" s="8"/>
      <c r="M8" s="8"/>
      <c r="N8" s="8"/>
    </row>
    <row r="9" s="1" customFormat="1" ht="15" spans="1:14">
      <c r="A9" s="8" t="s">
        <v>219</v>
      </c>
      <c r="B9" s="8" t="s">
        <v>219</v>
      </c>
      <c r="C9" s="8" t="s">
        <v>219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</row>
    <row r="10" s="1" customFormat="1" ht="21" customHeight="1" spans="1:14">
      <c r="A10" s="11" t="s">
        <v>220</v>
      </c>
      <c r="B10" s="11" t="s">
        <v>220</v>
      </c>
      <c r="C10" s="11" t="s">
        <v>54</v>
      </c>
      <c r="D10" s="15">
        <v>153.16</v>
      </c>
      <c r="E10" s="15">
        <v>5.33</v>
      </c>
      <c r="F10" s="15"/>
      <c r="G10" s="15"/>
      <c r="H10" s="15"/>
      <c r="I10" s="15"/>
      <c r="J10" s="15">
        <v>5.33</v>
      </c>
      <c r="K10" s="15">
        <v>35</v>
      </c>
      <c r="L10" s="15">
        <v>112.84</v>
      </c>
      <c r="M10" s="15">
        <v>112.84</v>
      </c>
      <c r="N10" s="15"/>
    </row>
    <row r="11" s="1" customFormat="1" ht="21" customHeight="1" spans="1:14">
      <c r="A11" s="11"/>
      <c r="B11" s="11"/>
      <c r="C11" s="11" t="s">
        <v>221</v>
      </c>
      <c r="D11" s="15">
        <v>153.16</v>
      </c>
      <c r="E11" s="15">
        <v>5.33</v>
      </c>
      <c r="F11" s="15"/>
      <c r="G11" s="15"/>
      <c r="H11" s="15"/>
      <c r="I11" s="15"/>
      <c r="J11" s="15">
        <v>5.33</v>
      </c>
      <c r="K11" s="15">
        <v>35</v>
      </c>
      <c r="L11" s="15">
        <v>112.84</v>
      </c>
      <c r="M11" s="15">
        <v>112.84</v>
      </c>
      <c r="N11" s="15"/>
    </row>
    <row r="12" s="1" customFormat="1" ht="21" customHeight="1" spans="1:14">
      <c r="A12" s="11" t="s">
        <v>63</v>
      </c>
      <c r="B12" s="11" t="s">
        <v>64</v>
      </c>
      <c r="C12" s="11"/>
      <c r="D12" s="15">
        <f>SUM(D13:D17)</f>
        <v>153.16273</v>
      </c>
      <c r="E12" s="15">
        <f>SUM(E13:E17)</f>
        <v>5.325</v>
      </c>
      <c r="F12" s="15"/>
      <c r="G12" s="15"/>
      <c r="H12" s="15"/>
      <c r="I12" s="15"/>
      <c r="J12" s="15">
        <f>SUM(J13:J17)</f>
        <v>5.325</v>
      </c>
      <c r="K12" s="15">
        <f>SUM(K13:K17)</f>
        <v>35</v>
      </c>
      <c r="L12" s="15">
        <f>SUM(L13:L17)</f>
        <v>112.83773</v>
      </c>
      <c r="M12" s="15">
        <f>SUM(M13:M17)</f>
        <v>112.83773</v>
      </c>
      <c r="N12" s="15"/>
    </row>
    <row r="13" s="1" customFormat="1" ht="21" customHeight="1" spans="1:14">
      <c r="A13" s="11" t="s">
        <v>65</v>
      </c>
      <c r="B13" s="11" t="s">
        <v>64</v>
      </c>
      <c r="C13" s="11" t="s">
        <v>221</v>
      </c>
      <c r="D13" s="15">
        <v>139.474949</v>
      </c>
      <c r="E13" s="15">
        <v>2.525</v>
      </c>
      <c r="F13" s="15"/>
      <c r="G13" s="15"/>
      <c r="H13" s="15"/>
      <c r="I13" s="15"/>
      <c r="J13" s="15">
        <v>2.525</v>
      </c>
      <c r="K13" s="15">
        <v>33</v>
      </c>
      <c r="L13" s="15">
        <v>103.949949</v>
      </c>
      <c r="M13" s="15">
        <v>103.949949</v>
      </c>
      <c r="N13" s="15"/>
    </row>
    <row r="14" s="1" customFormat="1" ht="21" customHeight="1" spans="1:14">
      <c r="A14" s="11" t="s">
        <v>66</v>
      </c>
      <c r="B14" s="11" t="s">
        <v>67</v>
      </c>
      <c r="C14" s="11" t="s">
        <v>221</v>
      </c>
      <c r="D14" s="15">
        <v>6.444697</v>
      </c>
      <c r="E14" s="15">
        <v>1</v>
      </c>
      <c r="F14" s="15"/>
      <c r="G14" s="15"/>
      <c r="H14" s="15"/>
      <c r="I14" s="15"/>
      <c r="J14" s="15">
        <v>1</v>
      </c>
      <c r="K14" s="15">
        <v>1</v>
      </c>
      <c r="L14" s="15">
        <v>4.444697</v>
      </c>
      <c r="M14" s="15">
        <v>4.444697</v>
      </c>
      <c r="N14" s="15"/>
    </row>
    <row r="15" s="1" customFormat="1" ht="21" customHeight="1" spans="1:14">
      <c r="A15" s="11" t="s">
        <v>68</v>
      </c>
      <c r="B15" s="11" t="s">
        <v>69</v>
      </c>
      <c r="C15" s="11" t="s">
        <v>221</v>
      </c>
      <c r="D15" s="15">
        <v>3.080921</v>
      </c>
      <c r="E15" s="15">
        <v>0.5</v>
      </c>
      <c r="F15" s="15"/>
      <c r="G15" s="15"/>
      <c r="H15" s="15"/>
      <c r="I15" s="15"/>
      <c r="J15" s="15">
        <v>0.5</v>
      </c>
      <c r="K15" s="15">
        <v>0.6</v>
      </c>
      <c r="L15" s="15">
        <v>1.980921</v>
      </c>
      <c r="M15" s="15">
        <v>1.980921</v>
      </c>
      <c r="N15" s="15"/>
    </row>
    <row r="16" s="13" customFormat="1" ht="21" customHeight="1" spans="1:20">
      <c r="A16" s="16" t="s">
        <v>72</v>
      </c>
      <c r="B16" s="16" t="s">
        <v>73</v>
      </c>
      <c r="C16" s="9" t="s">
        <v>221</v>
      </c>
      <c r="D16" s="15">
        <v>0.7</v>
      </c>
      <c r="E16" s="15">
        <v>0.3</v>
      </c>
      <c r="F16" s="15"/>
      <c r="G16" s="15"/>
      <c r="H16" s="15"/>
      <c r="I16" s="15"/>
      <c r="J16" s="15">
        <v>0.3</v>
      </c>
      <c r="K16" s="15"/>
      <c r="L16" s="15">
        <v>0.4</v>
      </c>
      <c r="M16" s="15">
        <v>0.4</v>
      </c>
      <c r="N16" s="21"/>
      <c r="O16" s="22"/>
      <c r="P16" s="22"/>
      <c r="Q16" s="22"/>
      <c r="R16" s="22"/>
      <c r="S16" s="22"/>
      <c r="T16" s="22"/>
    </row>
    <row r="17" s="1" customFormat="1" ht="21" customHeight="1" spans="1:14">
      <c r="A17" s="11" t="s">
        <v>74</v>
      </c>
      <c r="B17" s="11" t="s">
        <v>75</v>
      </c>
      <c r="C17" s="11" t="s">
        <v>221</v>
      </c>
      <c r="D17" s="15">
        <v>3.462163</v>
      </c>
      <c r="E17" s="15">
        <v>1</v>
      </c>
      <c r="F17" s="15"/>
      <c r="G17" s="15"/>
      <c r="H17" s="15"/>
      <c r="I17" s="15"/>
      <c r="J17" s="15">
        <v>1</v>
      </c>
      <c r="K17" s="15">
        <v>0.4</v>
      </c>
      <c r="L17" s="15">
        <v>2.062163</v>
      </c>
      <c r="M17" s="15">
        <v>2.062163</v>
      </c>
      <c r="N17" s="15"/>
    </row>
  </sheetData>
  <sheetProtection formatCells="0" formatColumns="0" formatRows="0" insertRows="0" insertColumns="0" insertHyperlinks="0" deleteColumns="0" deleteRows="0" sort="0" autoFilter="0" pivotTables="0"/>
  <mergeCells count="18">
    <mergeCell ref="A2:N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590551181102362" right="0.590551181102362" top="0.590551181102362" bottom="0.590551181102362" header="1.5" footer="1.5"/>
  <pageSetup paperSize="8" scale="8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workbookViewId="0">
      <selection activeCell="A1" sqref="A1"/>
    </sheetView>
  </sheetViews>
  <sheetFormatPr defaultColWidth="9.14285714285714" defaultRowHeight="12.75" customHeight="1" outlineLevelRow="6"/>
  <cols>
    <col min="1" max="1" width="7.57142857142857" style="1" customWidth="1"/>
    <col min="2" max="2" width="7.71428571428571" style="1" customWidth="1"/>
    <col min="3" max="3" width="7.57142857142857" style="1" customWidth="1"/>
    <col min="4" max="4" width="18.2857142857143" style="1" customWidth="1"/>
    <col min="5" max="5" width="51.8571428571429" style="1" customWidth="1"/>
    <col min="6" max="6" width="24.5714285714286" style="1" customWidth="1"/>
    <col min="7" max="7" width="26.8571428571429" style="1" customWidth="1"/>
    <col min="8" max="8" width="32.2857142857143" style="1" customWidth="1"/>
    <col min="9" max="9" width="26.7142857142857" style="1" customWidth="1"/>
    <col min="10" max="10" width="9.14285714285714" style="1" customWidth="1"/>
  </cols>
  <sheetData>
    <row r="1" s="1" customFormat="1" ht="15" customHeight="1" spans="1:9">
      <c r="A1" s="2"/>
      <c r="B1" s="2"/>
      <c r="C1" s="2"/>
      <c r="D1" s="2"/>
      <c r="E1" s="2"/>
      <c r="F1" s="2"/>
      <c r="G1" s="2"/>
      <c r="H1" s="2"/>
      <c r="I1" s="4"/>
    </row>
    <row r="2" s="1" customFormat="1" ht="25.5" customHeight="1" spans="1:9">
      <c r="A2" s="3" t="s">
        <v>222</v>
      </c>
      <c r="B2" s="3"/>
      <c r="C2" s="3"/>
      <c r="D2" s="3"/>
      <c r="E2" s="3"/>
      <c r="F2" s="3"/>
      <c r="G2" s="3"/>
      <c r="H2" s="3"/>
      <c r="I2" s="3"/>
    </row>
    <row r="3" s="1" customFormat="1" ht="15" customHeight="1" spans="1:9">
      <c r="A3" s="2"/>
      <c r="B3" s="2"/>
      <c r="C3" s="2"/>
      <c r="D3" s="2"/>
      <c r="E3" s="2"/>
      <c r="F3" s="2"/>
      <c r="G3" s="2"/>
      <c r="H3" s="4"/>
      <c r="I3" s="4" t="s">
        <v>51</v>
      </c>
    </row>
    <row r="4" s="1" customFormat="1" ht="24" customHeight="1" spans="1:9">
      <c r="A4" s="5" t="s">
        <v>77</v>
      </c>
      <c r="B4" s="6"/>
      <c r="C4" s="7"/>
      <c r="D4" s="8" t="s">
        <v>52</v>
      </c>
      <c r="E4" s="8" t="s">
        <v>78</v>
      </c>
      <c r="F4" s="8" t="s">
        <v>54</v>
      </c>
      <c r="G4" s="8" t="s">
        <v>79</v>
      </c>
      <c r="H4" s="8" t="s">
        <v>80</v>
      </c>
      <c r="I4" s="8" t="s">
        <v>81</v>
      </c>
    </row>
    <row r="5" s="1" customFormat="1" ht="12" customHeight="1" spans="1:9">
      <c r="A5" s="8" t="s">
        <v>62</v>
      </c>
      <c r="B5" s="8" t="s">
        <v>62</v>
      </c>
      <c r="C5" s="8" t="s">
        <v>62</v>
      </c>
      <c r="D5" s="8" t="s">
        <v>62</v>
      </c>
      <c r="E5" s="8" t="s">
        <v>62</v>
      </c>
      <c r="F5" s="8">
        <v>1</v>
      </c>
      <c r="G5" s="8">
        <v>2</v>
      </c>
      <c r="H5" s="8">
        <v>3</v>
      </c>
      <c r="I5" s="8">
        <v>4</v>
      </c>
    </row>
    <row r="6" s="1" customFormat="1" ht="27" customHeight="1" spans="1:9">
      <c r="A6" s="9"/>
      <c r="B6" s="9"/>
      <c r="C6" s="9"/>
      <c r="D6" s="10"/>
      <c r="E6" s="11"/>
      <c r="F6" s="12"/>
      <c r="G6" s="12"/>
      <c r="H6" s="12"/>
      <c r="I6" s="12"/>
    </row>
    <row r="7" s="1" customFormat="1" ht="24.75" customHeight="1"/>
  </sheetData>
  <sheetProtection sheet="1" formatCells="0" formatColumns="0" formatRows="0" insertRows="0" insertColumns="0" insertHyperlinks="0" deleteColumns="0" deleteRows="0" sort="0" autoFilter="0" pivotTables="0"/>
  <mergeCells count="2">
    <mergeCell ref="A2:I2"/>
    <mergeCell ref="A4:C4"/>
  </mergeCells>
  <pageMargins left="0.590551181102362" right="0.590551181102362" top="0.590551181102362" bottom="0.590551181102362" header="1.5" footer="1.5"/>
  <pageSetup paperSize="8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一般公共预算“三公”经费支出情况表</vt:lpstr>
      <vt:lpstr>表8 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liuqianling</cp:lastModifiedBy>
  <dcterms:created xsi:type="dcterms:W3CDTF">2022-05-01T08:13:55Z</dcterms:created>
  <dcterms:modified xsi:type="dcterms:W3CDTF">2023-03-27T02:32:18Z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